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5" yWindow="-375" windowWidth="1980" windowHeight="1170"/>
  </bookViews>
  <sheets>
    <sheet name="ДЧБ" sheetId="1" r:id="rId1"/>
    <sheet name="Лист1" sheetId="2" r:id="rId2"/>
  </sheets>
  <definedNames>
    <definedName name="APPT" localSheetId="0">ДЧБ!#REF!</definedName>
    <definedName name="FIO" localSheetId="0">ДЧБ!#REF!</definedName>
    <definedName name="SIGN" localSheetId="0">ДЧБ!#REF!</definedName>
    <definedName name="Z_3BC8A2A8_E6DA_4580_831A_3F6F11ADCEF2_.wvu.PrintTitles" localSheetId="0" hidden="1">ДЧБ!$5:$5</definedName>
    <definedName name="Z_3BC8A2A8_E6DA_4580_831A_3F6F11ADCEF2_.wvu.Rows" localSheetId="0" hidden="1">ДЧБ!$199:$201</definedName>
    <definedName name="Z_40AF8D35_BE0F_4075_942A_A459537355E7_.wvu.Cols" localSheetId="0" hidden="1">ДЧБ!$A:$A</definedName>
    <definedName name="Z_40AF8D35_BE0F_4075_942A_A459537355E7_.wvu.PrintTitles" localSheetId="0" hidden="1">ДЧБ!$5:$5</definedName>
    <definedName name="Z_40AF8D35_BE0F_4075_942A_A459537355E7_.wvu.Rows" localSheetId="0" hidden="1">ДЧБ!$199:$201</definedName>
    <definedName name="Z_88127E63_12D7_4F66_B662_AB9F1540D418_.wvu.PrintTitles" localSheetId="0" hidden="1">ДЧБ!$5:$5</definedName>
    <definedName name="Z_88127E63_12D7_4F66_B662_AB9F1540D418_.wvu.Rows" localSheetId="0" hidden="1">ДЧБ!$199:$201</definedName>
    <definedName name="Z_BF505269_B908_40DB_A66E_94DF9FB9B769_.wvu.PrintTitles" localSheetId="0" hidden="1">ДЧБ!$5:$5</definedName>
    <definedName name="Z_BF505269_B908_40DB_A66E_94DF9FB9B769_.wvu.Rows" localSheetId="0" hidden="1">ДЧБ!$199:$201</definedName>
    <definedName name="_xlnm.Print_Titles" localSheetId="0">ДЧБ!$5:$5</definedName>
  </definedNames>
  <calcPr calcId="145621"/>
  <customWorkbookViews>
    <customWorkbookView name="Татьяна С. Ковалева - Личное представление" guid="{40AF8D35-BE0F-4075-942A-A459537355E7}" mergeInterval="0" personalView="1" maximized="1" windowWidth="1276" windowHeight="775" activeSheetId="1"/>
    <customWorkbookView name="Татьяна В. Ханова - Личное представление" guid="{88127E63-12D7-4F66-B662-AB9F1540D418}" mergeInterval="0" personalView="1" maximized="1" windowWidth="1276" windowHeight="747" activeSheetId="1"/>
    <customWorkbookView name="Оксана Э. Котлярова - Личное представление" guid="{BF505269-B908-40DB-A66E-94DF9FB9B769}" mergeInterval="0" personalView="1" maximized="1" windowWidth="1276" windowHeight="727" activeSheetId="1"/>
    <customWorkbookView name="Елена Е. Видинеева - Личное представление" guid="{3BC8A2A8-E6DA-4580-831A-3F6F11ADCEF2}" mergeInterval="0" personalView="1" maximized="1" windowWidth="1276" windowHeight="779" activeSheetId="1"/>
  </customWorkbookViews>
</workbook>
</file>

<file path=xl/calcChain.xml><?xml version="1.0" encoding="utf-8"?>
<calcChain xmlns="http://schemas.openxmlformats.org/spreadsheetml/2006/main">
  <c r="G9" i="1" l="1"/>
  <c r="G10" i="1"/>
  <c r="G11" i="1"/>
  <c r="G13" i="1"/>
  <c r="G14" i="1"/>
  <c r="G15" i="1"/>
  <c r="G16" i="1"/>
  <c r="G18" i="1"/>
  <c r="G19" i="1"/>
  <c r="G20" i="1"/>
  <c r="G22" i="1"/>
  <c r="G23" i="1"/>
  <c r="G25" i="1"/>
  <c r="G26" i="1"/>
  <c r="G29" i="1"/>
  <c r="G30" i="1"/>
  <c r="G31" i="1"/>
  <c r="G32" i="1"/>
  <c r="G33" i="1"/>
  <c r="G34" i="1"/>
  <c r="G35" i="1"/>
  <c r="G36" i="1"/>
  <c r="G39" i="1"/>
  <c r="G40" i="1"/>
  <c r="G41" i="1"/>
  <c r="G42" i="1"/>
  <c r="G43" i="1"/>
  <c r="G45" i="1"/>
  <c r="G46" i="1"/>
  <c r="G47" i="1"/>
  <c r="G51" i="1"/>
  <c r="G52" i="1"/>
  <c r="G55" i="1"/>
  <c r="G56" i="1"/>
  <c r="G58" i="1"/>
  <c r="G59" i="1"/>
  <c r="G60" i="1"/>
  <c r="G61" i="1"/>
  <c r="G63" i="1"/>
  <c r="G64" i="1"/>
  <c r="G66" i="1"/>
  <c r="G67" i="1"/>
  <c r="G71" i="1"/>
  <c r="G72" i="1"/>
  <c r="G73" i="1"/>
  <c r="G76" i="1"/>
  <c r="G77" i="1"/>
  <c r="G78" i="1"/>
  <c r="G79" i="1"/>
  <c r="G80" i="1"/>
  <c r="G81" i="1"/>
  <c r="G82" i="1"/>
  <c r="G84" i="1"/>
  <c r="G85" i="1"/>
  <c r="G87" i="1"/>
  <c r="G88" i="1"/>
  <c r="G93" i="1"/>
  <c r="G94" i="1"/>
  <c r="G95" i="1"/>
  <c r="G97" i="1"/>
  <c r="G98" i="1"/>
  <c r="G99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5" i="1"/>
  <c r="G126" i="1"/>
  <c r="G127" i="1"/>
  <c r="G130" i="1"/>
  <c r="G131" i="1"/>
  <c r="G132" i="1"/>
  <c r="G133" i="1"/>
  <c r="G134" i="1"/>
  <c r="G8" i="1"/>
  <c r="E9" i="1"/>
  <c r="E10" i="1"/>
  <c r="E11" i="1"/>
  <c r="E13" i="1"/>
  <c r="E14" i="1"/>
  <c r="E15" i="1"/>
  <c r="E18" i="1"/>
  <c r="E19" i="1"/>
  <c r="E20" i="1"/>
  <c r="E22" i="1"/>
  <c r="E23" i="1"/>
  <c r="E25" i="1"/>
  <c r="E26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5" i="1"/>
  <c r="E46" i="1"/>
  <c r="E47" i="1"/>
  <c r="E48" i="1"/>
  <c r="E49" i="1"/>
  <c r="E51" i="1"/>
  <c r="E52" i="1"/>
  <c r="E54" i="1"/>
  <c r="E55" i="1"/>
  <c r="E56" i="1"/>
  <c r="E57" i="1"/>
  <c r="E58" i="1"/>
  <c r="E59" i="1"/>
  <c r="E61" i="1"/>
  <c r="E63" i="1"/>
  <c r="E64" i="1"/>
  <c r="E74" i="1"/>
  <c r="E76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6" i="1"/>
  <c r="E97" i="1"/>
  <c r="E101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22" i="1"/>
  <c r="E128" i="1"/>
  <c r="E129" i="1"/>
  <c r="E130" i="1"/>
  <c r="E132" i="1"/>
  <c r="E8" i="1"/>
  <c r="F100" i="1" l="1"/>
  <c r="F75" i="1"/>
  <c r="C124" i="1" l="1"/>
  <c r="D124" i="1"/>
  <c r="E124" i="1" l="1"/>
  <c r="G200" i="1"/>
  <c r="G201" i="1"/>
  <c r="G203" i="1"/>
  <c r="D100" i="1" l="1"/>
  <c r="G100" i="1" l="1"/>
  <c r="C75" i="1"/>
  <c r="D75" i="1"/>
  <c r="G75" i="1" l="1"/>
  <c r="E75" i="1"/>
  <c r="D137" i="1"/>
  <c r="F202" i="1" l="1"/>
  <c r="F124" i="1" l="1"/>
  <c r="G124" i="1" s="1"/>
  <c r="C100" i="1" l="1"/>
  <c r="E100" i="1" s="1"/>
  <c r="F205" i="1" l="1"/>
  <c r="F183" i="1"/>
  <c r="F196" i="1"/>
  <c r="F193" i="1"/>
  <c r="E189" i="1"/>
  <c r="F188" i="1"/>
  <c r="F70" i="1" l="1"/>
  <c r="D70" i="1"/>
  <c r="C70" i="1"/>
  <c r="F38" i="1"/>
  <c r="D38" i="1"/>
  <c r="C38" i="1"/>
  <c r="E38" i="1" l="1"/>
  <c r="G38" i="1"/>
  <c r="E70" i="1"/>
  <c r="G70" i="1"/>
  <c r="F65" i="1"/>
  <c r="D65" i="1"/>
  <c r="C65" i="1"/>
  <c r="F50" i="1"/>
  <c r="C50" i="1"/>
  <c r="F44" i="1"/>
  <c r="D44" i="1"/>
  <c r="C44" i="1"/>
  <c r="D28" i="1"/>
  <c r="F28" i="1"/>
  <c r="C28" i="1"/>
  <c r="F24" i="1"/>
  <c r="D24" i="1"/>
  <c r="C24" i="1"/>
  <c r="F21" i="1"/>
  <c r="D21" i="1"/>
  <c r="C21" i="1"/>
  <c r="F17" i="1"/>
  <c r="D17" i="1"/>
  <c r="C17" i="1"/>
  <c r="F12" i="1"/>
  <c r="D12" i="1"/>
  <c r="C12" i="1"/>
  <c r="F7" i="1"/>
  <c r="D7" i="1"/>
  <c r="C7" i="1"/>
  <c r="E12" i="1" l="1"/>
  <c r="G12" i="1"/>
  <c r="E44" i="1"/>
  <c r="G44" i="1"/>
  <c r="G17" i="1"/>
  <c r="E17" i="1"/>
  <c r="E28" i="1"/>
  <c r="G28" i="1"/>
  <c r="G7" i="1"/>
  <c r="E7" i="1"/>
  <c r="E21" i="1"/>
  <c r="G21" i="1"/>
  <c r="E24" i="1"/>
  <c r="G24" i="1"/>
  <c r="C69" i="1"/>
  <c r="D69" i="1"/>
  <c r="F69" i="1"/>
  <c r="F68" i="1" s="1"/>
  <c r="D50" i="1"/>
  <c r="G69" i="1" l="1"/>
  <c r="E69" i="1"/>
  <c r="G50" i="1"/>
  <c r="E50" i="1"/>
  <c r="D68" i="1"/>
  <c r="G138" i="1"/>
  <c r="G139" i="1"/>
  <c r="G140" i="1"/>
  <c r="G141" i="1"/>
  <c r="G142" i="1"/>
  <c r="G143" i="1"/>
  <c r="G144" i="1"/>
  <c r="G145" i="1"/>
  <c r="G148" i="1"/>
  <c r="G149" i="1"/>
  <c r="G151" i="1"/>
  <c r="G152" i="1"/>
  <c r="G153" i="1"/>
  <c r="G154" i="1"/>
  <c r="G155" i="1"/>
  <c r="G156" i="1"/>
  <c r="G159" i="1"/>
  <c r="G160" i="1"/>
  <c r="G161" i="1"/>
  <c r="G162" i="1"/>
  <c r="G164" i="1"/>
  <c r="G165" i="1"/>
  <c r="G166" i="1"/>
  <c r="G167" i="1"/>
  <c r="G168" i="1"/>
  <c r="G170" i="1"/>
  <c r="G171" i="1"/>
  <c r="G172" i="1"/>
  <c r="G173" i="1"/>
  <c r="G174" i="1"/>
  <c r="G175" i="1"/>
  <c r="G177" i="1"/>
  <c r="G178" i="1"/>
  <c r="G179" i="1"/>
  <c r="G181" i="1"/>
  <c r="G182" i="1"/>
  <c r="G184" i="1"/>
  <c r="G185" i="1"/>
  <c r="G189" i="1"/>
  <c r="G190" i="1"/>
  <c r="G191" i="1"/>
  <c r="G192" i="1"/>
  <c r="G194" i="1"/>
  <c r="G195" i="1"/>
  <c r="G197" i="1"/>
  <c r="G198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1" i="1"/>
  <c r="E152" i="1"/>
  <c r="E153" i="1"/>
  <c r="E154" i="1"/>
  <c r="E155" i="1"/>
  <c r="E156" i="1"/>
  <c r="E159" i="1"/>
  <c r="E160" i="1"/>
  <c r="E161" i="1"/>
  <c r="E162" i="1"/>
  <c r="E164" i="1"/>
  <c r="E165" i="1"/>
  <c r="E166" i="1"/>
  <c r="E167" i="1"/>
  <c r="E168" i="1"/>
  <c r="E170" i="1"/>
  <c r="E171" i="1"/>
  <c r="E172" i="1"/>
  <c r="E173" i="1"/>
  <c r="E174" i="1"/>
  <c r="E175" i="1"/>
  <c r="E177" i="1"/>
  <c r="E178" i="1"/>
  <c r="E179" i="1"/>
  <c r="E180" i="1"/>
  <c r="E181" i="1"/>
  <c r="E182" i="1"/>
  <c r="E184" i="1"/>
  <c r="E185" i="1"/>
  <c r="E187" i="1"/>
  <c r="E190" i="1"/>
  <c r="E191" i="1"/>
  <c r="E192" i="1"/>
  <c r="E194" i="1"/>
  <c r="E195" i="1"/>
  <c r="E197" i="1"/>
  <c r="E198" i="1"/>
  <c r="E200" i="1"/>
  <c r="E201" i="1"/>
  <c r="E203" i="1"/>
  <c r="G68" i="1" l="1"/>
  <c r="C137" i="1"/>
  <c r="E137" i="1" l="1"/>
  <c r="C68" i="1" l="1"/>
  <c r="E68" i="1" s="1"/>
  <c r="C202" i="1" l="1"/>
  <c r="D176" i="1"/>
  <c r="C176" i="1"/>
  <c r="E176" i="1" l="1"/>
  <c r="D202" i="1"/>
  <c r="E202" i="1" l="1"/>
  <c r="G202" i="1"/>
  <c r="F163" i="1"/>
  <c r="D186" i="1" l="1"/>
  <c r="C186" i="1"/>
  <c r="E186" i="1" l="1"/>
  <c r="D157" i="1"/>
  <c r="D158" i="1" l="1"/>
  <c r="C158" i="1"/>
  <c r="C205" i="1" s="1"/>
  <c r="G158" i="1" l="1"/>
  <c r="E158" i="1"/>
  <c r="D205" i="1"/>
  <c r="E205" i="1" l="1"/>
  <c r="F137" i="1"/>
  <c r="G137" i="1" l="1"/>
  <c r="C196" i="1"/>
  <c r="F157" i="1" l="1"/>
  <c r="G157" i="1" l="1"/>
  <c r="F199" i="1"/>
  <c r="F176" i="1"/>
  <c r="G176" i="1" s="1"/>
  <c r="F169" i="1"/>
  <c r="F204" i="1" s="1"/>
  <c r="F6" i="1" l="1"/>
  <c r="F135" i="1" s="1"/>
  <c r="G205" i="1"/>
  <c r="F206" i="1" l="1"/>
  <c r="D193" i="1" l="1"/>
  <c r="C193" i="1"/>
  <c r="G193" i="1" l="1"/>
  <c r="E193" i="1"/>
  <c r="D196" i="1"/>
  <c r="D188" i="1"/>
  <c r="C188" i="1"/>
  <c r="D183" i="1"/>
  <c r="C183" i="1"/>
  <c r="D169" i="1"/>
  <c r="C169" i="1"/>
  <c r="D163" i="1"/>
  <c r="C163" i="1"/>
  <c r="C157" i="1"/>
  <c r="E157" i="1" s="1"/>
  <c r="E169" i="1" l="1"/>
  <c r="G169" i="1"/>
  <c r="G163" i="1"/>
  <c r="E163" i="1"/>
  <c r="E183" i="1"/>
  <c r="G183" i="1"/>
  <c r="E188" i="1"/>
  <c r="G188" i="1"/>
  <c r="E196" i="1"/>
  <c r="G196" i="1"/>
  <c r="C204" i="1"/>
  <c r="D199" i="1" l="1"/>
  <c r="G199" i="1" s="1"/>
  <c r="E199" i="1" l="1"/>
  <c r="D204" i="1"/>
  <c r="E204" i="1" l="1"/>
  <c r="G204" i="1"/>
  <c r="D6" i="1" l="1"/>
  <c r="C6" i="1"/>
  <c r="C135" i="1" s="1"/>
  <c r="G6" i="1" l="1"/>
  <c r="E6" i="1"/>
  <c r="D135" i="1"/>
  <c r="E135" i="1" l="1"/>
  <c r="G135" i="1"/>
  <c r="D206" i="1"/>
  <c r="G206" i="1" s="1"/>
</calcChain>
</file>

<file path=xl/sharedStrings.xml><?xml version="1.0" encoding="utf-8"?>
<sst xmlns="http://schemas.openxmlformats.org/spreadsheetml/2006/main" count="380" uniqueCount="353">
  <si>
    <t>Итого</t>
  </si>
  <si>
    <t>КВД</t>
  </si>
  <si>
    <t>Наименование КВД</t>
  </si>
  <si>
    <t>1.00.00.00.0.00.0.000</t>
  </si>
  <si>
    <t>Налоговые и неналоговые доходы</t>
  </si>
  <si>
    <t>1.01.02.00.0.01.0.000</t>
  </si>
  <si>
    <t>Налог на доходы физических лиц</t>
  </si>
  <si>
    <t>1.01.02.01.0.01.0.000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</si>
  <si>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</si>
  <si>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</si>
  <si>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</si>
  <si>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</si>
  <si>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</si>
  <si>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1.01.02.04.0.01.0.000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</si>
  <si>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</si>
  <si>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1.03.00.00.0.00.0.000</t>
  </si>
  <si>
    <t>Налоги на товары (работы, услуги), реализуемые на территории Российской Федерации</t>
  </si>
  <si>
    <t>1.03.02.23.0.01.0.000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</si>
  <si>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</si>
  <si>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</si>
  <si>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</si>
  <si>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</si>
  <si>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</si>
  <si>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</si>
  <si>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</si>
  <si>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1.05.00.00.0.00.0.000</t>
  </si>
  <si>
    <t>Налоги на совокупный доход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</si>
  <si>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</si>
  <si>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</si>
  <si>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</si>
  <si>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</si>
  <si>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</si>
  <si>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Налог, взимаемый в связи с применением патентной системы налогообложения</t>
  </si>
  <si>
    <t>1.06.00.00.0.00.0.000</t>
  </si>
  <si>
    <t>Налоги на имущество</t>
  </si>
  <si>
    <t>1.06.01.00.0.00.0.000</t>
  </si>
  <si>
    <t>Налог на имущество физических лиц</t>
  </si>
  <si>
    <t>1.06.06.00.0.00.0.000</t>
  </si>
  <si>
    <t>Земельный налог</t>
  </si>
  <si>
    <t>1.08.00.00.0.00.0.000</t>
  </si>
  <si>
    <t>Государственная пошлина</t>
  </si>
  <si>
    <t>1.08.03.00.0.01.0.000</t>
  </si>
  <si>
    <t>Государственная пошлина по делам, рассматриваемым в судах общей юрисдикции, мировыми судьями</t>
  </si>
  <si>
    <t>1.08.07.00.0.01.0.000</t>
  </si>
  <si>
    <t>Государственная пошлина за государственную регистрацию, а также за совершение прочих юридически значимых действий</t>
  </si>
  <si>
    <t>1.09.00.00.0.00.0.000</t>
  </si>
  <si>
    <t>Задолженность и перерасчеты по отмененным налогам, сборам и иным обязательным платежам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</si>
  <si>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</si>
  <si>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</si>
  <si>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1.11.05.01.2.04.0.000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</si>
  <si>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</si>
  <si>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1.11.05.02.4.04.0.000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</si>
  <si>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 бюджетных и автономных учреждений)</t>
  </si>
  <si>
    <t>1.11.05.03.4.04.0.000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</si>
  <si>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</si>
  <si>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1.11.05.07.4.04.0.000</t>
  </si>
  <si>
    <t>Доходы от сдачи в аренду имущества, составляющего казну городских округов (за исключением земельных участков)</t>
  </si>
  <si>
    <t>1.11.07.01.4.04.0.000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</si>
  <si>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</si>
  <si>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1.11.09.04.4.04.0.100</t>
  </si>
  <si>
    <t>1.12.00.00.0.00.0.000</t>
  </si>
  <si>
    <t>Платежи при пользовании природными ресурсами</t>
  </si>
  <si>
    <t>1.12.01.01.0.01.0.000</t>
  </si>
  <si>
    <t>Плата за выбросы загрязняющих веществ в атмосферный воздух стационарными объектами</t>
  </si>
  <si>
    <t>1.12.01.02.0.01.0.000</t>
  </si>
  <si>
    <t>Плата за выбросы загрязняющих веществ в атмосферный воздух передвижными объектами</t>
  </si>
  <si>
    <t>1.12.01.03.0.01.0.000</t>
  </si>
  <si>
    <t>Плата за сбросы загрязняющих веществ в водные объекты</t>
  </si>
  <si>
    <t>1.12.01.04.0.01.0.000</t>
  </si>
  <si>
    <t>Плата за размещение отходов производства и потребления</t>
  </si>
  <si>
    <t>1.13.00.00.0.00.0.000</t>
  </si>
  <si>
    <t>1.14.00.00.0.00.0.000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</si>
  <si>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</si>
  <si>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</si>
  <si>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</si>
  <si>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1.16.00.00.0.00.0.000</t>
  </si>
  <si>
    <t>Штрафы, санкции, возмещение ущерба</t>
  </si>
  <si>
    <t>1.16.03.00.0.00.0.000</t>
  </si>
  <si>
    <t>Денежные взыскания (штрафы) за нарушение законодательства о налогах и сборах</t>
  </si>
  <si>
    <t>1.16.06.00.0.01.0.000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</si>
  <si>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</si>
  <si>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1.16.08.00.0.01.0.000</t>
  </si>
  <si>
    <t>1.16.23.00.0.00.0.000</t>
  </si>
  <si>
    <t>Доходы от возмещения ущерба при возникновении страховых случаев</t>
  </si>
  <si>
    <t>1.16.25.00.0.00.0.000</t>
  </si>
  <si>
    <t>1.16.28.00.0.01.0.000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</si>
  <si>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</si>
  <si>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1.16.30.00.0.01.0.000</t>
  </si>
  <si>
    <t>1.16.41.00.0.01.0.000</t>
  </si>
  <si>
    <t>Денежные взыскания (штрафы) за нарушение законодательства Российской Федерации об электроэнергетике</t>
  </si>
  <si>
    <t>1.16.43.00.0.01.0.000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</si>
  <si>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</si>
  <si>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1.16.45.00.0.01.0.000</t>
  </si>
  <si>
    <t>Денежные взыскания (штрафы) за нарушения законодательства Российской Федерации о промышленной безопасности</t>
  </si>
  <si>
    <t>1.16.51.00.0.02.0.000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</si>
  <si>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</si>
  <si>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1.16.90.00.0.00.0.000</t>
  </si>
  <si>
    <t>Прочие поступления от денежных взысканий (штрафов) и иных сумм в возмещение ущерба</t>
  </si>
  <si>
    <t>1.17.00.00.0.00.0.000</t>
  </si>
  <si>
    <t>Прочие неналоговые доходы</t>
  </si>
  <si>
    <t>1.17.01.04.0.04.0.000</t>
  </si>
  <si>
    <t>Невыясненные поступления, зачисляемые в бюджеты городских округов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</si>
  <si>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</si>
  <si>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</si>
  <si>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</si>
  <si>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</si>
  <si>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2.02.03.00.0.00.0.000</t>
  </si>
  <si>
    <t>Иные межбюджетные трансферты</t>
  </si>
  <si>
    <t>2.18.00.00.0.00.0.000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</si>
  <si>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</si>
  <si>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</si>
  <si>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Обеспечение сбалансированности местных бюджетов муниципальных районов (городских округов) за счет средств субсидии из областного бюджета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</si>
  <si>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 за счет средств субсидии из областного бюджета</t>
  </si>
  <si>
    <t>Осуществление переданных органам местного самоуправления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состояния»</t>
  </si>
  <si>
    <t>Предоставление субсидий гражданам на оплату жилья и коммунальных услуг за счет средств субвенции из областного бюджета</t>
  </si>
  <si>
    <t>Вознаграждение за труд, причитающееся приемному родителю (патронатному воспитателю) и предоставление мер за счет средств субвенции из областного бюджета</t>
  </si>
  <si>
    <t>Выплата компенсаций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за счет средств субвенции из областного бюджета</t>
  </si>
  <si>
    <t>Выплата пособий по опеке и попечительству за счет средств субвенции из областного бюджета</t>
  </si>
  <si>
    <t>Компенсация (возмещение) выпадающих доходов ресурсоснабжающих организаций, связанных с применением ими социальных тарифов (цен) на коммунальные ресурсы (услуги) и услуги технического водоснабжения, поставляемого населению за счет средств субвенции из областного бюджета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</si>
  <si>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 за счет средств субвенции из областного бюджета</t>
  </si>
  <si>
    <t>Организационное обеспечение деятельности территориальных административных комиссий за счет средств субвенции из областного бюджета</t>
  </si>
  <si>
    <t>Организация и осуществление государственного жилищного надзора за счет средств субвенции из областного бюджета</t>
  </si>
  <si>
    <t>Организация и осуществление деятельности по опеке и попечительству за счет средств субвенции из областного бюджета</t>
  </si>
  <si>
    <t>Осуществление образовательного процесса муниципальными дошкольными образовательными организациями за счет средств субвенции из областного бюджета</t>
  </si>
  <si>
    <t>Осуществление образовательного процесса муниципальными общеобразовательными организациями за счет средств субвенции из областного бюджета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</si>
  <si>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 за счет средств субвенции из областного бюджета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</si>
  <si>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за счет средств субвенции из областного бюджета</t>
  </si>
  <si>
    <t>Предупреждение и ликвидация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 за счет средств субвенции из областного бюджета</t>
  </si>
  <si>
    <t>Создание, исполнение функций и обеспечение деятельности муниципальных комиссий по делам несовершеннолетних и защите их прав за счет средств субвенции из областного бюджета</t>
  </si>
  <si>
    <t>Хранение, комплектование учет и использование архивных документов и архивных фондов, отнесенных к составу архивного фонда Волгоградской области за счет средств субвенции из областного бюджета</t>
  </si>
  <si>
    <t>%
Исполнения</t>
  </si>
  <si>
    <t>РАСХОДЫ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</si>
  <si>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</si>
  <si>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</si>
  <si>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</si>
  <si>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</si>
  <si>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в т.ч. оплата труда с начислениями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</si>
  <si>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</si>
  <si>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</si>
  <si>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</si>
  <si>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</si>
  <si>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</si>
  <si>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</si>
  <si>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</si>
  <si>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</si>
  <si>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</si>
  <si>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</si>
  <si>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 xml:space="preserve">Из них </t>
  </si>
  <si>
    <t>ЗАГС</t>
  </si>
  <si>
    <t>Учреждения хозяйственного обслуживания</t>
  </si>
  <si>
    <t>Отделы сельских территорий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</si>
  <si>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</si>
  <si>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</si>
  <si>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</si>
  <si>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</si>
  <si>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</si>
  <si>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</si>
  <si>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</si>
  <si>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</si>
  <si>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</si>
  <si>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</si>
  <si>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</si>
  <si>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</si>
  <si>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</si>
  <si>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</si>
  <si>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</si>
  <si>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</si>
  <si>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</si>
  <si>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</si>
  <si>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</si>
  <si>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</si>
  <si>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</si>
  <si>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</si>
  <si>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</si>
  <si>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</si>
  <si>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</si>
  <si>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</si>
  <si>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</si>
  <si>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</si>
  <si>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</si>
  <si>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</si>
  <si>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</si>
  <si>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</si>
  <si>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</si>
  <si>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</si>
  <si>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</si>
  <si>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 xml:space="preserve">Культура, кинематография </t>
  </si>
  <si>
    <t>0801</t>
  </si>
  <si>
    <t>Культура</t>
  </si>
  <si>
    <t>Социальная политика</t>
  </si>
  <si>
    <t>1001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</si>
  <si>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</si>
  <si>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</si>
  <si>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</si>
  <si>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</si>
  <si>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</si>
  <si>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</si>
  <si>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</si>
  <si>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</si>
  <si>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</si>
  <si>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</si>
  <si>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</si>
  <si>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</si>
  <si>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</si>
  <si>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 расходов</t>
  </si>
  <si>
    <t>Дефицит (-), Профицит (+)</t>
  </si>
  <si>
    <t>Итого доходов</t>
  </si>
  <si>
    <t>1.17.05.04.0.04.0.000</t>
  </si>
  <si>
    <t>Поощрение победителей конкурса на лучшую организацию работы в представительных органах местного самоуправления за счет средств субсидии из областного бюджета</t>
  </si>
  <si>
    <t>Реализация мероприятий федеральной целевой программы "Устойчивое развитие сельских территорий на 2014-2017 годы и на период до 2020 года" за счет средств субсидии федерального бюджета</t>
  </si>
  <si>
    <t>Государственная поддержка лучших работников муниципальных учреждений культуры, находящихся на территориях сельских поселений за счет средств федерального бюджета</t>
  </si>
  <si>
    <t>2.04.00.00.0.00.0.000</t>
  </si>
  <si>
    <t>Безвозмездные поступления от негосударственных организаций</t>
  </si>
  <si>
    <t>%
Роста</t>
  </si>
  <si>
    <t>2.07.00.00.0.00.0.000</t>
  </si>
  <si>
    <t>Прочие безвозмездные поступления</t>
  </si>
  <si>
    <t>1.11.09.04.4.04.0.200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</si>
  <si>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поступления)</t>
  </si>
  <si>
    <t>70240</t>
  </si>
  <si>
    <t>59320</t>
  </si>
  <si>
    <t>70530</t>
  </si>
  <si>
    <t>70510</t>
  </si>
  <si>
    <t>70420</t>
  </si>
  <si>
    <t>70010</t>
  </si>
  <si>
    <t>70290</t>
  </si>
  <si>
    <t>70020</t>
  </si>
  <si>
    <t>70370</t>
  </si>
  <si>
    <t>70350</t>
  </si>
  <si>
    <t>70430</t>
  </si>
  <si>
    <t>70030</t>
  </si>
  <si>
    <t>70040</t>
  </si>
  <si>
    <t>70340</t>
  </si>
  <si>
    <t>70410</t>
  </si>
  <si>
    <t>70400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</si>
  <si>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найм по договорам социального найма и найма муниципального жилого фонда)</t>
  </si>
  <si>
    <t>70390</t>
  </si>
  <si>
    <t>1.11.09.04.4.04.0.300</t>
  </si>
  <si>
    <t>70840</t>
  </si>
  <si>
    <t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Волгоградской области, о развитии его общественной инфраструктуры и иной официальной информации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</si>
  <si>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 (иные межбюджетные трансферты)</t>
  </si>
  <si>
    <t>70870</t>
  </si>
  <si>
    <t>52240</t>
  </si>
  <si>
    <t>70450</t>
  </si>
  <si>
    <t>70270</t>
  </si>
  <si>
    <t>70980</t>
  </si>
  <si>
    <t>71000</t>
  </si>
  <si>
    <t>70222</t>
  </si>
  <si>
    <t>51200</t>
  </si>
  <si>
    <t>53910</t>
  </si>
  <si>
    <t>Субвенция на проведение Всероссийской переписи в 2016 году</t>
  </si>
  <si>
    <t>70070</t>
  </si>
  <si>
    <t>1.16.35.00.0.00.0.000</t>
  </si>
  <si>
    <t>Суммы по искам о возмещении вреда, причиненного окружающей среде</t>
  </si>
  <si>
    <t>70221</t>
  </si>
  <si>
    <t>70223</t>
  </si>
  <si>
    <t>Дотация по обеспечению сбалансированности местных бюджетов для решения отдельных вопросов в части оказания поддержки организации ТОС</t>
  </si>
  <si>
    <t>50181</t>
  </si>
  <si>
    <t>50182</t>
  </si>
  <si>
    <t>Субвенция на расширение газораспределительной сети х.Безымянка (внутрипоселковый газопровод)</t>
  </si>
  <si>
    <t>Здравоохранение</t>
  </si>
  <si>
    <t>0900</t>
  </si>
  <si>
    <t>0902</t>
  </si>
  <si>
    <t>Амбулаторная помощь</t>
  </si>
  <si>
    <t>50272</t>
  </si>
  <si>
    <t>Реализация мероприятий по обеспечению доступности муниципальных объектов социальной, транспортной, инженерной инфраструктуры для инвалидов и других маломобильных групп населения за счет средств федерального бюджета (субсидия)</t>
  </si>
  <si>
    <t>Плата за увеличение площади земельных участков, находящихся,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</si>
  <si>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</si>
  <si>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71170</t>
  </si>
  <si>
    <t>Субсидия бюджетам муниципальных образований для решения отдельных вопросов местного значения в сфере дополнительного образования детей</t>
  </si>
  <si>
    <t>Субвенции на реализацию Закона Волгоградской области от 10 ноября 2005 г. № 1111-ОД "Об организации питания обучающихся (1-11 классы) в общеобразовательных организациях Волгоградской области"</t>
  </si>
  <si>
    <t>0703</t>
  </si>
  <si>
    <t>Дополнительное образование детей</t>
  </si>
  <si>
    <t>Мероприятия по капитальному ремонту общего имущества в многоквартирных домах, расположенных на территории Волгоградской области</t>
  </si>
  <si>
    <t>70970</t>
  </si>
  <si>
    <t>Предоставление дотации на поддержку мер по обеспечению сбалансированности местных бюджетов для решения отдельных вопросов местного значения в части материально-технического обеспечения администраций муниципальных образований</t>
  </si>
  <si>
    <t>71160</t>
  </si>
  <si>
    <t>Дотации на поддержку мер по обеспечению сбалансированности местных бюджетов для решения отдельных вопросов местного значения в сфере благоустройства</t>
  </si>
  <si>
    <t>Субсидии на погашение кредиторской задолженности перед подрядными организациями за выполненные в 2013-2015 годах работы в рамках муниципальных контрактов по проектированию и строительству внутрипоселковых газопроводов и котельных на газовом топливе в том числе</t>
  </si>
  <si>
    <t>1.11.09.04.4.04.0.400</t>
  </si>
  <si>
    <t>R0201</t>
  </si>
  <si>
    <t>R5551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</si>
  <si>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(федеральный бюджет)</t>
  </si>
  <si>
    <t>R5552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</si>
  <si>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(областной бюджет)</t>
  </si>
  <si>
    <t>0107</t>
  </si>
  <si>
    <t>Обеспечение проведения выборов и референдумов</t>
  </si>
  <si>
    <t>70080</t>
  </si>
  <si>
    <t>Иные межбюджетные трансферты на выплату денежного поощрения лучшим комиссиям по делам несовершеннолетних и защиты их прав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</si>
  <si>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</si>
  <si>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2.02.10.00.0.00.0.000</t>
  </si>
  <si>
    <t>Субсидия на обеспечение жильем молодых семей за счет средств из федерального бюджета.</t>
  </si>
  <si>
    <t>Субсидия на обеспечение жильем молодых семей за счет средств из областного бюджет.</t>
  </si>
  <si>
    <t>Дотация на поддержку мер по обеспечению сбалансированности местных бюджетов для решения отдельных вопросов местного значения в сфере дополнительного образования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</si>
  <si>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 (Федеральный бюджет)</t>
  </si>
  <si>
    <t>Создание в общеобразовательных организациях, расположенных в сельской местности, условий для занятий физической культурой и спортом
 (Областной бюджет)</t>
  </si>
  <si>
    <t>R0971(50970)</t>
  </si>
  <si>
    <t>R0972(R0970)</t>
  </si>
  <si>
    <t>2.02.20.00.0.00.0.000</t>
  </si>
  <si>
    <t>1.14.02043.04.0.000</t>
  </si>
  <si>
    <t>1.14.02042.04.0.000</t>
  </si>
  <si>
    <t>1.14.06012.04.0.000</t>
  </si>
  <si>
    <t xml:space="preserve">Председатель комитета по финансам АГОГМ </t>
  </si>
  <si>
    <t>А.В. Фролова</t>
  </si>
  <si>
    <r>
      <t xml:space="preserve"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 (мероприятия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образования)
</t>
    </r>
    <r>
      <rPr>
        <b/>
        <sz val="9"/>
        <color theme="1"/>
        <rFont val="Times New Roman"/>
        <family val="1"/>
        <charset val="204"/>
      </rPr>
      <t>(Федеральный бюджет)</t>
    </r>
  </si>
  <si>
    <r>
      <t xml:space="preserve"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 (мероприятия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образования)
</t>
    </r>
    <r>
      <rPr>
        <b/>
        <sz val="9"/>
        <color theme="1"/>
        <rFont val="Times New Roman"/>
        <family val="1"/>
        <charset val="204"/>
      </rPr>
      <t>(Областной бюджет)</t>
    </r>
  </si>
  <si>
    <t xml:space="preserve">ИСПОЛНЕНИЕ БЮДЖЕТА ГОРОДСКОГО ОКРУГА ГОРОД МИХАЙЛОВКА </t>
  </si>
  <si>
    <t>R0182</t>
  </si>
  <si>
    <t>Мероприятия по улучшению жилищных условий граждан, проживающих в сельской местности, по грантовой поддержке местных инициатив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2014-2017 годы и на период до 2020 года" (субвенция) х.Безымянка</t>
  </si>
  <si>
    <t>51040</t>
  </si>
  <si>
    <t>Иные межбюджетные трансферты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</si>
  <si>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2.02.40.00.0.00.0.000</t>
  </si>
  <si>
    <t>51480 2.02.40.05.3.04.0.000</t>
  </si>
  <si>
    <t>R5271</t>
  </si>
  <si>
    <t>R5272</t>
  </si>
  <si>
    <t>70360, R4981</t>
  </si>
  <si>
    <t>R0200, R0202</t>
  </si>
  <si>
    <t>Субсидия на реализацию неотложных мероприятий по капитальному ремонту и (или ) ремонту автомобильных дорог общего пользования местного значения</t>
  </si>
  <si>
    <t xml:space="preserve"> R0271,50271(2016г)</t>
  </si>
  <si>
    <t>R0272,  R0271(2016г)</t>
  </si>
  <si>
    <t>Комплектование книжных фондов библиотек</t>
  </si>
  <si>
    <t>51440</t>
  </si>
  <si>
    <t xml:space="preserve"> 70620,71010</t>
  </si>
  <si>
    <t>R0273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</si>
  <si>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 (мероприятия программы субъекта Российской Федерации, разработанной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населения)(субсидия за счет средств федерального бюджета)</t>
  </si>
  <si>
    <t>Исполнено на 01.01.2018</t>
  </si>
  <si>
    <t>Исполнено на 01.01.2017</t>
  </si>
  <si>
    <t>НА 01.01.2018</t>
  </si>
  <si>
    <t>Погашение кредиторской задолженности перед подрядными организациями за выполненные в 2016 году работы в рамках муниципальных контрактов по строительству внутрипоселковых газопроводов (субсидия)</t>
  </si>
  <si>
    <t>Мероприятия по улучшению жилищных условий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2014-2017 годы и период до 2020 года (субсидия)</t>
  </si>
  <si>
    <t>Мероприятия по развитию газификации (субвенция)</t>
  </si>
  <si>
    <t>R0181</t>
  </si>
  <si>
    <t>71060</t>
  </si>
  <si>
    <t>70112</t>
  </si>
  <si>
    <t>Бюджетные назначения        2017 год</t>
  </si>
  <si>
    <t>Доходы от оказания платных услуг (работ) и компенсации затрат государства</t>
  </si>
  <si>
    <t>1.14.06.02.4.04.0.000</t>
  </si>
  <si>
    <t>1.14.06.31.2.04.0.000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</si>
  <si>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</si>
  <si>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правонарушения в области дорожного движения</t>
  </si>
  <si>
    <t>1.16.33.00.0.00.0.000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</si>
  <si>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</si>
  <si>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</si>
  <si>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</si>
  <si>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на осуществление полномочий по составлению  ( изменению) списков кандидатов в присяжные заседатели федеральных судов общей юрисдикции  в Российской Федерации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</si>
  <si>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 за счет межбюджетных трансфертов из федерального бюджета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</si>
  <si>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</si>
  <si>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Субвенции бюджетам бюджетной систем в Российской Федерации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</si>
  <si>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на размещение нестационарного торгового объекта)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</si>
  <si>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проведения ярмарки)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</si>
  <si>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</si>
  <si>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</si>
  <si>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Субсидия бюджетам монопрофильных муниципальных образований (моногородов) для реализации муниципальных программ развития малого и среднего предпринимательства (за счет средств федерального бюджета)</t>
  </si>
  <si>
    <t>Субсидия бюджетам монопрофильных муниципальных образований (моногородов) для реализации муниципальных программ развития малого и среднего предпринимательства (за счет средств областного бюджета)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</si>
</sst>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"/>
    <numFmt numFmtId="166" formatCode="#,##0.00;[Red]#,##0.00"/>
  </numFmts>
  <fonts count="14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166" fontId="0" fillId="0" borderId="0" xfId="0" applyNumberFormat="1"/>
    <xf numFmtId="0" fontId="1" fillId="0" borderId="0" xfId="0" applyFont="1"/>
    <xf numFmtId="166" fontId="2" fillId="0" borderId="0" xfId="0" applyNumberFormat="1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2" borderId="0" xfId="0" applyFont="1" applyFill="1"/>
    <xf numFmtId="164" fontId="3" fillId="2" borderId="1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/>
    <xf numFmtId="0" fontId="3" fillId="2" borderId="1" xfId="0" applyFont="1" applyFill="1" applyBorder="1" applyAlignment="1">
      <alignment horizontal="left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5" fontId="9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/>
    <xf numFmtId="165" fontId="10" fillId="0" borderId="0" xfId="0" applyNumberFormat="1" applyFont="1" applyFill="1"/>
    <xf numFmtId="0" fontId="10" fillId="0" borderId="0" xfId="0" applyFont="1" applyFill="1"/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/>
    <xf numFmtId="165" fontId="10" fillId="2" borderId="0" xfId="0" applyNumberFormat="1" applyFont="1" applyFill="1"/>
    <xf numFmtId="0" fontId="10" fillId="2" borderId="0" xfId="0" applyFont="1" applyFill="1"/>
    <xf numFmtId="49" fontId="13" fillId="2" borderId="2" xfId="1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3" fillId="2" borderId="0" xfId="0" applyFont="1" applyFill="1"/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/>
    </xf>
    <xf numFmtId="165" fontId="12" fillId="2" borderId="1" xfId="0" applyNumberFormat="1" applyFont="1" applyFill="1" applyBorder="1" applyAlignment="1">
      <alignment horizontal="right" vertical="center" wrapText="1"/>
    </xf>
    <xf numFmtId="165" fontId="13" fillId="2" borderId="1" xfId="0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33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42" Type="http://schemas.openxmlformats.org/officeDocument/2006/relationships/revisionLog" Target="revisionLog15.xml"/><Relationship Id="rId150" Type="http://schemas.openxmlformats.org/officeDocument/2006/relationships/revisionLog" Target="revisionLog23.xml"/><Relationship Id="rId155" Type="http://schemas.openxmlformats.org/officeDocument/2006/relationships/revisionLog" Target="revisionLog28.xml"/><Relationship Id="rId163" Type="http://schemas.openxmlformats.org/officeDocument/2006/relationships/revisionLog" Target="revisionLog36.xml"/><Relationship Id="rId133" Type="http://schemas.openxmlformats.org/officeDocument/2006/relationships/revisionLog" Target="revisionLog6.xml"/><Relationship Id="rId138" Type="http://schemas.openxmlformats.org/officeDocument/2006/relationships/revisionLog" Target="revisionLog11.xml"/><Relationship Id="rId141" Type="http://schemas.openxmlformats.org/officeDocument/2006/relationships/revisionLog" Target="revisionLog14.xml"/><Relationship Id="rId146" Type="http://schemas.openxmlformats.org/officeDocument/2006/relationships/revisionLog" Target="revisionLog19.xml"/><Relationship Id="rId154" Type="http://schemas.openxmlformats.org/officeDocument/2006/relationships/revisionLog" Target="revisionLog27.xml"/><Relationship Id="rId159" Type="http://schemas.openxmlformats.org/officeDocument/2006/relationships/revisionLog" Target="revisionLog32.xml"/><Relationship Id="rId129" Type="http://schemas.openxmlformats.org/officeDocument/2006/relationships/revisionLog" Target="revisionLog2.xml"/><Relationship Id="rId137" Type="http://schemas.openxmlformats.org/officeDocument/2006/relationships/revisionLog" Target="revisionLog10.xml"/><Relationship Id="rId158" Type="http://schemas.openxmlformats.org/officeDocument/2006/relationships/revisionLog" Target="revisionLog31.xml"/><Relationship Id="rId162" Type="http://schemas.openxmlformats.org/officeDocument/2006/relationships/revisionLog" Target="revisionLog35.xml"/><Relationship Id="rId132" Type="http://schemas.openxmlformats.org/officeDocument/2006/relationships/revisionLog" Target="revisionLog5.xml"/><Relationship Id="rId140" Type="http://schemas.openxmlformats.org/officeDocument/2006/relationships/revisionLog" Target="revisionLog13.xml"/><Relationship Id="rId145" Type="http://schemas.openxmlformats.org/officeDocument/2006/relationships/revisionLog" Target="revisionLog18.xml"/><Relationship Id="rId153" Type="http://schemas.openxmlformats.org/officeDocument/2006/relationships/revisionLog" Target="revisionLog26.xml"/><Relationship Id="rId161" Type="http://schemas.openxmlformats.org/officeDocument/2006/relationships/revisionLog" Target="revisionLog34.xml"/><Relationship Id="rId166" Type="http://schemas.openxmlformats.org/officeDocument/2006/relationships/revisionLog" Target="revisionLog39.xml"/><Relationship Id="rId128" Type="http://schemas.openxmlformats.org/officeDocument/2006/relationships/revisionLog" Target="revisionLog1.xml"/><Relationship Id="rId131" Type="http://schemas.openxmlformats.org/officeDocument/2006/relationships/revisionLog" Target="revisionLog4.xml"/><Relationship Id="rId136" Type="http://schemas.openxmlformats.org/officeDocument/2006/relationships/revisionLog" Target="revisionLog9.xml"/><Relationship Id="rId144" Type="http://schemas.openxmlformats.org/officeDocument/2006/relationships/revisionLog" Target="revisionLog17.xml"/><Relationship Id="rId149" Type="http://schemas.openxmlformats.org/officeDocument/2006/relationships/revisionLog" Target="revisionLog22.xml"/><Relationship Id="rId157" Type="http://schemas.openxmlformats.org/officeDocument/2006/relationships/revisionLog" Target="revisionLog30.xml"/><Relationship Id="rId152" Type="http://schemas.openxmlformats.org/officeDocument/2006/relationships/revisionLog" Target="revisionLog25.xml"/><Relationship Id="rId160" Type="http://schemas.openxmlformats.org/officeDocument/2006/relationships/revisionLog" Target="revisionLog33.xml"/><Relationship Id="rId165" Type="http://schemas.openxmlformats.org/officeDocument/2006/relationships/revisionLog" Target="revisionLog38.xml"/><Relationship Id="rId130" Type="http://schemas.openxmlformats.org/officeDocument/2006/relationships/revisionLog" Target="revisionLog3.xml"/><Relationship Id="rId135" Type="http://schemas.openxmlformats.org/officeDocument/2006/relationships/revisionLog" Target="revisionLog8.xml"/><Relationship Id="rId143" Type="http://schemas.openxmlformats.org/officeDocument/2006/relationships/revisionLog" Target="revisionLog16.xml"/><Relationship Id="rId148" Type="http://schemas.openxmlformats.org/officeDocument/2006/relationships/revisionLog" Target="revisionLog21.xml"/><Relationship Id="rId151" Type="http://schemas.openxmlformats.org/officeDocument/2006/relationships/revisionLog" Target="revisionLog24.xml"/><Relationship Id="rId156" Type="http://schemas.openxmlformats.org/officeDocument/2006/relationships/revisionLog" Target="revisionLog29.xml"/><Relationship Id="rId164" Type="http://schemas.openxmlformats.org/officeDocument/2006/relationships/revisionLog" Target="revisionLog37.xml"/><Relationship Id="rId134" Type="http://schemas.openxmlformats.org/officeDocument/2006/relationships/revisionLog" Target="revisionLog7.xml"/><Relationship Id="rId139" Type="http://schemas.openxmlformats.org/officeDocument/2006/relationships/revisionLog" Target="revisionLog12.xml"/><Relationship Id="rId147" Type="http://schemas.openxmlformats.org/officeDocument/2006/relationships/revisionLog" Target="revisionLog2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82A49FA-31DD-42E5-8EC1-E455A8A77BCD}" diskRevisions="1" revisionId="1461" version="166">
  <header guid="{18F2ACB3-A1C8-46B8-957D-0C93D688A007}" dateTime="2018-02-19T14:18:39" maxSheetId="3" userName="Елена Е. Видинеева" r:id="rId128" minRId="708" maxRId="709">
    <sheetIdMap count="2">
      <sheetId val="1"/>
      <sheetId val="2"/>
    </sheetIdMap>
  </header>
  <header guid="{4811431C-CE10-48E5-8D91-857BBAA950AF}" dateTime="2018-02-19T15:13:40" maxSheetId="3" userName="Елена Е. Видинеева" r:id="rId129" minRId="712" maxRId="756">
    <sheetIdMap count="2">
      <sheetId val="1"/>
      <sheetId val="2"/>
    </sheetIdMap>
  </header>
  <header guid="{F8FE3BBD-D518-4997-99CD-1BBC2A5F2178}" dateTime="2018-02-19T15:21:24" maxSheetId="3" userName="Елена Е. Видинеева" r:id="rId130" minRId="757">
    <sheetIdMap count="2">
      <sheetId val="1"/>
      <sheetId val="2"/>
    </sheetIdMap>
  </header>
  <header guid="{99D24B20-3A31-4E9C-A18C-C4E17B97BFD5}" dateTime="2018-02-19T15:22:34" maxSheetId="3" userName="Елена Е. Видинеева" r:id="rId131">
    <sheetIdMap count="2">
      <sheetId val="1"/>
      <sheetId val="2"/>
    </sheetIdMap>
  </header>
  <header guid="{BA4A09B2-2496-49CC-99D1-3E5CEB3DF778}" dateTime="2018-02-19T16:41:58" maxSheetId="3" userName="Елена Е. Видинеева" r:id="rId132" minRId="758" maxRId="782">
    <sheetIdMap count="2">
      <sheetId val="1"/>
      <sheetId val="2"/>
    </sheetIdMap>
  </header>
  <header guid="{A98494A3-14D4-4286-ADB1-7BBFBB7463AE}" dateTime="2018-02-19T17:02:32" maxSheetId="3" userName="Елена Е. Видинеева" r:id="rId133" minRId="783" maxRId="797">
    <sheetIdMap count="2">
      <sheetId val="1"/>
      <sheetId val="2"/>
    </sheetIdMap>
  </header>
  <header guid="{E153B778-0855-491D-B7C7-7F337A8A7D98}" dateTime="2018-02-20T08:40:37" maxSheetId="3" userName="Елена Е. Видинеева" r:id="rId134" minRId="798" maxRId="844">
    <sheetIdMap count="2">
      <sheetId val="1"/>
      <sheetId val="2"/>
    </sheetIdMap>
  </header>
  <header guid="{39DA1930-69BE-4A39-97F2-E361E4E866B4}" dateTime="2018-02-20T08:40:49" maxSheetId="3" userName="Елена Е. Видинеева" r:id="rId135">
    <sheetIdMap count="2">
      <sheetId val="1"/>
      <sheetId val="2"/>
    </sheetIdMap>
  </header>
  <header guid="{2AAC869C-C20B-4519-8511-33EC18601636}" dateTime="2018-02-20T10:59:33" maxSheetId="3" userName="Елена Е. Видинеева" r:id="rId136" minRId="845">
    <sheetIdMap count="2">
      <sheetId val="1"/>
      <sheetId val="2"/>
    </sheetIdMap>
  </header>
  <header guid="{5D646D00-7805-4462-B6E8-A24CEE0ABC63}" dateTime="2018-02-20T15:00:30" maxSheetId="3" userName="Татьяна С. Ковалева" r:id="rId137" minRId="848" maxRId="912">
    <sheetIdMap count="2">
      <sheetId val="1"/>
      <sheetId val="2"/>
    </sheetIdMap>
  </header>
  <header guid="{7C770095-E8D9-4408-B943-5CB381D4B446}" dateTime="2018-02-20T15:01:06" maxSheetId="3" userName="Татьяна С. Ковалева" r:id="rId138" minRId="915" maxRId="916">
    <sheetIdMap count="2">
      <sheetId val="1"/>
      <sheetId val="2"/>
    </sheetIdMap>
  </header>
  <header guid="{8264B307-3D93-4802-843D-C61AB7EA3082}" dateTime="2018-02-20T15:16:08" maxSheetId="3" userName="Татьяна С. Ковалева" r:id="rId139" minRId="917" maxRId="937">
    <sheetIdMap count="2">
      <sheetId val="1"/>
      <sheetId val="2"/>
    </sheetIdMap>
  </header>
  <header guid="{624833DC-C834-4A58-B743-5A4660A967D5}" dateTime="2018-02-20T15:23:44" maxSheetId="3" userName="Татьяна С. Ковалева" r:id="rId140" minRId="940" maxRId="959">
    <sheetIdMap count="2">
      <sheetId val="1"/>
      <sheetId val="2"/>
    </sheetIdMap>
  </header>
  <header guid="{4C18C7A0-A8CB-4A14-9D53-840DF2A81213}" dateTime="2018-02-20T15:26:26" maxSheetId="3" userName="Татьяна С. Ковалева" r:id="rId141" minRId="960" maxRId="964">
    <sheetIdMap count="2">
      <sheetId val="1"/>
      <sheetId val="2"/>
    </sheetIdMap>
  </header>
  <header guid="{1B9E643A-582C-4E5F-B9D3-1467BE0FDE5F}" dateTime="2018-02-20T15:46:35" maxSheetId="3" userName="Татьяна С. Ковалева" r:id="rId142" minRId="965" maxRId="974">
    <sheetIdMap count="2">
      <sheetId val="1"/>
      <sheetId val="2"/>
    </sheetIdMap>
  </header>
  <header guid="{092735BD-60E5-409A-BE6E-230E7AB62484}" dateTime="2018-02-20T15:48:40" maxSheetId="3" userName="Татьяна С. Ковалева" r:id="rId143">
    <sheetIdMap count="2">
      <sheetId val="1"/>
      <sheetId val="2"/>
    </sheetIdMap>
  </header>
  <header guid="{17154FB7-68A5-4D0E-8020-9F94B65DDBE8}" dateTime="2018-02-20T16:06:33" maxSheetId="3" userName="Татьяна С. Ковалева" r:id="rId144" minRId="977" maxRId="999">
    <sheetIdMap count="2">
      <sheetId val="1"/>
      <sheetId val="2"/>
    </sheetIdMap>
  </header>
  <header guid="{378F39A1-B0A5-4C94-9AA5-58EE6D473FBA}" dateTime="2018-02-20T16:10:29" maxSheetId="3" userName="Татьяна С. Ковалева" r:id="rId145" minRId="1002" maxRId="1020">
    <sheetIdMap count="2">
      <sheetId val="1"/>
      <sheetId val="2"/>
    </sheetIdMap>
  </header>
  <header guid="{432B0BF8-6EDD-4E58-AF14-8B91B5C087C0}" dateTime="2018-02-20T16:31:34" maxSheetId="3" userName="Татьяна С. Ковалева" r:id="rId146" minRId="1021" maxRId="1035">
    <sheetIdMap count="2">
      <sheetId val="1"/>
      <sheetId val="2"/>
    </sheetIdMap>
  </header>
  <header guid="{2C329808-165D-4831-A3B6-28EE29371EA7}" dateTime="2018-02-20T16:41:32" maxSheetId="3" userName="Татьяна С. Ковалева" r:id="rId147" minRId="1038" maxRId="1058">
    <sheetIdMap count="2">
      <sheetId val="1"/>
      <sheetId val="2"/>
    </sheetIdMap>
  </header>
  <header guid="{9434A1A9-2DB0-45B8-856C-0A53876283CF}" dateTime="2018-02-20T16:49:06" maxSheetId="3" userName="Татьяна С. Ковалева" r:id="rId148" minRId="1061" maxRId="1062">
    <sheetIdMap count="2">
      <sheetId val="1"/>
      <sheetId val="2"/>
    </sheetIdMap>
  </header>
  <header guid="{474D93FD-4DF7-43B4-B1B1-98B71FAC92B2}" dateTime="2018-02-20T16:51:01" maxSheetId="3" userName="Татьяна С. Ковалева" r:id="rId149">
    <sheetIdMap count="2">
      <sheetId val="1"/>
      <sheetId val="2"/>
    </sheetIdMap>
  </header>
  <header guid="{D566144B-3DCA-4E10-BDE7-99079113B2F9}" dateTime="2018-02-20T17:14:38" maxSheetId="3" userName="Татьяна С. Ковалева" r:id="rId150">
    <sheetIdMap count="2">
      <sheetId val="1"/>
      <sheetId val="2"/>
    </sheetIdMap>
  </header>
  <header guid="{D3634269-DE62-4508-9115-FE34DF358234}" dateTime="2018-02-21T09:53:38" maxSheetId="3" userName="Татьяна С. Ковалева" r:id="rId151" minRId="1065" maxRId="1066">
    <sheetIdMap count="2">
      <sheetId val="1"/>
      <sheetId val="2"/>
    </sheetIdMap>
  </header>
  <header guid="{E30A8D5C-B0E0-4A3F-A92A-418165C1B5CD}" dateTime="2018-02-21T10:06:59" maxSheetId="3" userName="Татьяна С. Ковалева" r:id="rId152" minRId="1069" maxRId="1332">
    <sheetIdMap count="2">
      <sheetId val="1"/>
      <sheetId val="2"/>
    </sheetIdMap>
  </header>
  <header guid="{5A1874DF-10BC-4E2C-B7F6-511ACE265428}" dateTime="2018-02-21T10:10:45" maxSheetId="3" userName="Татьяна С. Ковалева" r:id="rId153" minRId="1333" maxRId="1375">
    <sheetIdMap count="2">
      <sheetId val="1"/>
      <sheetId val="2"/>
    </sheetIdMap>
  </header>
  <header guid="{67B943C5-9821-4CE8-B6D6-5F2BF9F38E8F}" dateTime="2018-02-21T11:29:31" maxSheetId="3" userName="Татьяна С. Ковалева" r:id="rId154" minRId="1376" maxRId="1377">
    <sheetIdMap count="2">
      <sheetId val="1"/>
      <sheetId val="2"/>
    </sheetIdMap>
  </header>
  <header guid="{FD1310F8-3714-4C27-A30C-B6F1E0B3635A}" dateTime="2018-02-21T11:37:56" maxSheetId="3" userName="Татьяна С. Ковалева" r:id="rId155" minRId="1380" maxRId="1382">
    <sheetIdMap count="2">
      <sheetId val="1"/>
      <sheetId val="2"/>
    </sheetIdMap>
  </header>
  <header guid="{35F020EA-CED1-4F84-9E37-6D684FCE3769}" dateTime="2018-02-21T11:39:52" maxSheetId="3" userName="Татьяна С. Ковалева" r:id="rId156" minRId="1383" maxRId="1384">
    <sheetIdMap count="2">
      <sheetId val="1"/>
      <sheetId val="2"/>
    </sheetIdMap>
  </header>
  <header guid="{D8E24EC8-54C5-4781-9EF1-8C89BA1FBF60}" dateTime="2018-02-21T11:53:41" maxSheetId="3" userName="Татьяна С. Ковалева" r:id="rId157" minRId="1385" maxRId="1387">
    <sheetIdMap count="2">
      <sheetId val="1"/>
      <sheetId val="2"/>
    </sheetIdMap>
  </header>
  <header guid="{C22B1DA6-C4F4-469A-944F-439BBFF120DF}" dateTime="2018-02-21T11:58:26" maxSheetId="3" userName="Татьяна С. Ковалева" r:id="rId158" minRId="1390" maxRId="1395">
    <sheetIdMap count="2">
      <sheetId val="1"/>
      <sheetId val="2"/>
    </sheetIdMap>
  </header>
  <header guid="{28F834AD-C641-4938-B1DC-7A290012FC34}" dateTime="2018-02-21T11:59:52" maxSheetId="3" userName="Татьяна С. Ковалева" r:id="rId159" minRId="1396">
    <sheetIdMap count="2">
      <sheetId val="1"/>
      <sheetId val="2"/>
    </sheetIdMap>
  </header>
  <header guid="{5DB8B3AE-5B90-48AA-8A31-A67C17C6F4EA}" dateTime="2018-02-21T12:12:49" maxSheetId="3" userName="Татьяна С. Ковалева" r:id="rId160" minRId="1397">
    <sheetIdMap count="2">
      <sheetId val="1"/>
      <sheetId val="2"/>
    </sheetIdMap>
  </header>
  <header guid="{946EED37-F599-4058-A67A-F3EA1091EE68}" dateTime="2018-02-21T14:51:06" maxSheetId="3" userName="Татьяна С. Ковалева" r:id="rId161" minRId="1398" maxRId="1399">
    <sheetIdMap count="2">
      <sheetId val="1"/>
      <sheetId val="2"/>
    </sheetIdMap>
  </header>
  <header guid="{2B68B10D-FDA1-4645-8677-2EBD368BBD5D}" dateTime="2018-02-21T14:52:03" maxSheetId="3" userName="Татьяна С. Ковалева" r:id="rId162" minRId="1402" maxRId="1403">
    <sheetIdMap count="2">
      <sheetId val="1"/>
      <sheetId val="2"/>
    </sheetIdMap>
  </header>
  <header guid="{9C088664-A66F-4D88-8AA0-C48CA6BE31D5}" dateTime="2018-02-21T15:14:50" maxSheetId="3" userName="Татьяна С. Ковалева" r:id="rId163">
    <sheetIdMap count="2">
      <sheetId val="1"/>
      <sheetId val="2"/>
    </sheetIdMap>
  </header>
  <header guid="{86EB351B-4C96-41F7-8827-ADAA97E6A879}" dateTime="2018-02-21T15:15:13" maxSheetId="3" userName="Татьяна С. Ковалева" r:id="rId164">
    <sheetIdMap count="2">
      <sheetId val="1"/>
      <sheetId val="2"/>
    </sheetIdMap>
  </header>
  <header guid="{491578D5-F98F-4B9F-81E0-A977FC13AD37}" dateTime="2018-02-21T15:54:10" maxSheetId="3" userName="Татьяна С. Ковалева" r:id="rId165" minRId="1410" maxRId="1427">
    <sheetIdMap count="2">
      <sheetId val="1"/>
      <sheetId val="2"/>
    </sheetIdMap>
  </header>
  <header guid="{F82A49FA-31DD-42E5-8EC1-E455A8A77BCD}" dateTime="2018-02-21T15:55:37" maxSheetId="3" userName="Татьяна С. Ковалева" r:id="rId166" minRId="1431" maxRId="1458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8" sId="1">
    <oc r="D5" t="inlineStr">
      <is>
        <t>Исполнено на 01.12.2017</t>
      </is>
    </oc>
    <nc r="D5" t="inlineStr">
      <is>
        <t>Исполнено на 01.01.2018</t>
      </is>
    </nc>
  </rcc>
  <rcc rId="709" sId="1">
    <oc r="F5" t="inlineStr">
      <is>
        <t>Исполнено на 01.12.2016</t>
      </is>
    </oc>
    <nc r="F5" t="inlineStr">
      <is>
        <t>Исполнено на 01.01.2017</t>
      </is>
    </nc>
  </rcc>
  <rcv guid="{3BC8A2A8-E6DA-4580-831A-3F6F11ADCEF2}" action="delete"/>
  <rdn rId="0" localSheetId="1" customView="1" name="Z_3BC8A2A8_E6DA_4580_831A_3F6F11ADCEF2_.wvu.PrintTitles" hidden="1" oldHidden="1">
    <formula>ДЧБ!$5:$5</formula>
    <oldFormula>ДЧБ!$5:$5</oldFormula>
  </rdn>
  <rdn rId="0" localSheetId="1" customView="1" name="Z_3BC8A2A8_E6DA_4580_831A_3F6F11ADCEF2_.wvu.Rows" hidden="1" oldHidden="1">
    <formula>ДЧБ!$196:$198</formula>
    <oldFormula>ДЧБ!$196:$198</oldFormula>
  </rdn>
  <rcv guid="{3BC8A2A8-E6DA-4580-831A-3F6F11ADCEF2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8" sId="1" numFmtId="4">
    <oc r="C8">
      <v>458404</v>
    </oc>
    <nc r="C8">
      <v>455704</v>
    </nc>
  </rcc>
  <rcc rId="849" sId="1" numFmtId="4">
    <oc r="D8">
      <v>395603.6</v>
    </oc>
    <nc r="D8">
      <v>454370.2</v>
    </nc>
  </rcc>
  <rcc rId="850" sId="1" numFmtId="4">
    <oc r="D9">
      <v>2613.4</v>
    </oc>
    <nc r="D9">
      <v>2868.8</v>
    </nc>
  </rcc>
  <rcc rId="851" sId="1" numFmtId="4">
    <oc r="D10">
      <v>2583.1999999999998</v>
    </oc>
    <nc r="D10">
      <v>2816.7</v>
    </nc>
  </rcc>
  <rcc rId="852" sId="1" numFmtId="4">
    <oc r="D11">
      <v>1214.7</v>
    </oc>
    <nc r="D11">
      <v>1264.5999999999999</v>
    </nc>
  </rcc>
  <rfmt sheetId="1" sqref="C7:D11" start="0" length="2147483647">
    <dxf>
      <font>
        <color auto="1"/>
      </font>
    </dxf>
  </rfmt>
  <rfmt sheetId="1" sqref="E8:E11" start="0" length="2147483647">
    <dxf>
      <font>
        <color auto="1"/>
      </font>
    </dxf>
  </rfmt>
  <rfmt sheetId="1" sqref="E7" start="0" length="2147483647">
    <dxf>
      <font>
        <color auto="1"/>
      </font>
    </dxf>
  </rfmt>
  <rcc rId="853" sId="1" numFmtId="4">
    <oc r="D14">
      <v>119.3</v>
    </oc>
    <nc r="D14">
      <v>129.30000000000001</v>
    </nc>
  </rcc>
  <rcc rId="854" sId="1" numFmtId="4">
    <oc r="D15">
      <v>18955.900000000001</v>
    </oc>
    <nc r="D15">
      <v>20596.400000000001</v>
    </nc>
  </rcc>
  <rcc rId="855" sId="1" numFmtId="4">
    <oc r="D16">
      <v>-2255.8000000000002</v>
    </oc>
    <nc r="D16">
      <v>-2466.6</v>
    </nc>
  </rcc>
  <rfmt sheetId="1" sqref="C12:C16" start="0" length="2147483647">
    <dxf>
      <font>
        <color auto="1"/>
      </font>
    </dxf>
  </rfmt>
  <rcc rId="856" sId="1" numFmtId="4">
    <oc r="D13">
      <v>11684.9</v>
    </oc>
    <nc r="D13">
      <v>12735.7</v>
    </nc>
  </rcc>
  <rfmt sheetId="1" sqref="D12:D16" start="0" length="2147483647">
    <dxf>
      <font>
        <color auto="1"/>
      </font>
    </dxf>
  </rfmt>
  <rcc rId="857" sId="1" numFmtId="4">
    <oc r="C18">
      <v>49896</v>
    </oc>
    <nc r="C18">
      <v>48596</v>
    </nc>
  </rcc>
  <rcc rId="858" sId="1" numFmtId="4">
    <oc r="D18">
      <v>44598.400000000001</v>
    </oc>
    <nc r="D18">
      <v>46410.6</v>
    </nc>
  </rcc>
  <rcc rId="859" sId="1" numFmtId="4">
    <oc r="D19">
      <v>12795</v>
    </oc>
    <nc r="D19">
      <v>12834.2</v>
    </nc>
  </rcc>
  <rcc rId="860" sId="1" numFmtId="4">
    <oc r="C20">
      <v>2830</v>
    </oc>
    <nc r="C20">
      <v>3330</v>
    </nc>
  </rcc>
  <rcc rId="861" sId="1" numFmtId="4">
    <oc r="D20">
      <v>2111.1</v>
    </oc>
    <nc r="D20">
      <v>3424</v>
    </nc>
  </rcc>
  <rfmt sheetId="1" sqref="C17:D20" start="0" length="2147483647">
    <dxf>
      <font>
        <color auto="1"/>
      </font>
    </dxf>
  </rfmt>
  <rcc rId="862" sId="1" numFmtId="4">
    <oc r="C22">
      <v>19050</v>
    </oc>
    <nc r="C22">
      <v>18050</v>
    </nc>
  </rcc>
  <rcc rId="863" sId="1" numFmtId="4">
    <oc r="D23">
      <v>73865.7</v>
    </oc>
    <nc r="D23">
      <v>81744.899999999994</v>
    </nc>
  </rcc>
  <rcc rId="864" sId="1" numFmtId="4">
    <oc r="D22">
      <v>14263.9</v>
    </oc>
    <nc r="D22">
      <v>17666.099999999999</v>
    </nc>
  </rcc>
  <rfmt sheetId="1" sqref="C21:D23" start="0" length="2147483647">
    <dxf>
      <font>
        <color auto="1"/>
      </font>
    </dxf>
  </rfmt>
  <rcc rId="865" sId="1" numFmtId="4">
    <oc r="C25">
      <v>7005</v>
    </oc>
    <nc r="C25">
      <v>7680</v>
    </nc>
  </rcc>
  <rcc rId="866" sId="1" numFmtId="4">
    <oc r="D25">
      <v>7010.8</v>
    </oc>
    <nc r="D25">
      <v>7769</v>
    </nc>
  </rcc>
  <rcc rId="867" sId="1" numFmtId="4">
    <oc r="C26">
      <v>45</v>
    </oc>
    <nc r="C26">
      <v>70</v>
    </nc>
  </rcc>
  <rcc rId="868" sId="1" numFmtId="4">
    <oc r="D26">
      <v>50</v>
    </oc>
    <nc r="D26">
      <v>70</v>
    </nc>
  </rcc>
  <rfmt sheetId="1" sqref="C24:D26" start="0" length="2147483647">
    <dxf>
      <font>
        <color auto="1"/>
      </font>
    </dxf>
  </rfmt>
  <rfmt sheetId="1" sqref="E12:E23" start="0" length="2147483647">
    <dxf>
      <font>
        <color auto="1"/>
      </font>
    </dxf>
  </rfmt>
  <rfmt sheetId="1" sqref="E24" start="0" length="2147483647">
    <dxf>
      <font>
        <color auto="1"/>
      </font>
    </dxf>
  </rfmt>
  <rfmt sheetId="1" sqref="E25:E26" start="0" length="2147483647">
    <dxf>
      <font>
        <color auto="1"/>
      </font>
    </dxf>
  </rfmt>
  <rfmt sheetId="1" sqref="C27:D27" start="0" length="2147483647">
    <dxf>
      <font>
        <color auto="1"/>
      </font>
    </dxf>
  </rfmt>
  <rcc rId="869" sId="1" numFmtId="4">
    <oc r="C29">
      <v>82579.7</v>
    </oc>
    <nc r="C29">
      <v>85696.7</v>
    </nc>
  </rcc>
  <rcc rId="870" sId="1" numFmtId="4">
    <oc r="D29">
      <v>66390.7</v>
    </oc>
    <nc r="D29">
      <v>71812.100000000006</v>
    </nc>
  </rcc>
  <rcc rId="871" sId="1" numFmtId="4">
    <oc r="C30">
      <v>603</v>
    </oc>
    <nc r="C30">
      <v>1186</v>
    </nc>
  </rcc>
  <rcc rId="872" sId="1" numFmtId="4">
    <oc r="D30">
      <v>772.1</v>
    </oc>
    <nc r="D30">
      <v>1187.9000000000001</v>
    </nc>
  </rcc>
  <rcc rId="873" sId="1" numFmtId="4">
    <oc r="C31">
      <v>1000</v>
    </oc>
    <nc r="C31">
      <v>1060</v>
    </nc>
  </rcc>
  <rcc rId="874" sId="1" numFmtId="4">
    <oc r="D31">
      <v>957.3</v>
    </oc>
    <nc r="D31">
      <v>1068.7</v>
    </nc>
  </rcc>
  <rcc rId="875" sId="1" numFmtId="4">
    <oc r="C32">
      <v>5845</v>
    </oc>
    <nc r="C32">
      <v>5405</v>
    </nc>
  </rcc>
  <rcc rId="876" sId="1" numFmtId="4">
    <oc r="D32">
      <v>4955.5</v>
    </oc>
    <nc r="D32">
      <v>5389.7</v>
    </nc>
  </rcc>
  <rfmt sheetId="1" sqref="C29:D33" start="0" length="2147483647">
    <dxf>
      <font>
        <color auto="1"/>
      </font>
    </dxf>
  </rfmt>
  <rfmt sheetId="1" sqref="C28:D28" start="0" length="2147483647">
    <dxf>
      <font>
        <color auto="1"/>
      </font>
    </dxf>
  </rfmt>
  <rcc rId="877" sId="1" numFmtId="4">
    <oc r="C39">
      <v>605</v>
    </oc>
    <nc r="C39">
      <v>634.29999999999995</v>
    </nc>
  </rcc>
  <rcc rId="878" sId="1" numFmtId="4">
    <oc r="C40">
      <v>11.1</v>
    </oc>
    <nc r="C40">
      <v>11.8</v>
    </nc>
  </rcc>
  <rcc rId="879" sId="1" numFmtId="4">
    <oc r="C41">
      <v>603</v>
    </oc>
    <nc r="C41">
      <v>673</v>
    </nc>
  </rcc>
  <rcc rId="880" sId="1" numFmtId="4">
    <oc r="D41">
      <v>635.4</v>
    </oc>
    <nc r="D41">
      <v>673.5</v>
    </nc>
  </rcc>
  <rcc rId="881" sId="1" numFmtId="4">
    <oc r="C42">
      <v>1062.9000000000001</v>
    </oc>
    <nc r="C42">
      <v>1162.9000000000001</v>
    </nc>
  </rcc>
  <rcc rId="882" sId="1" numFmtId="4">
    <oc r="D42">
      <v>1122.0999999999999</v>
    </oc>
    <nc r="D42">
      <v>1182</v>
    </nc>
  </rcc>
  <rfmt sheetId="1" sqref="C38:C42" start="0" length="2147483647">
    <dxf>
      <font>
        <color auto="1"/>
      </font>
    </dxf>
  </rfmt>
  <rfmt sheetId="1" sqref="D38:D42" start="0" length="2147483647">
    <dxf>
      <font>
        <color auto="1"/>
      </font>
    </dxf>
  </rfmt>
  <rcc rId="883" sId="1" numFmtId="4">
    <oc r="C43">
      <v>10213</v>
    </oc>
    <nc r="C43">
      <v>10913</v>
    </nc>
  </rcc>
  <rcc rId="884" sId="1" numFmtId="4">
    <oc r="D43">
      <v>9904.4</v>
    </oc>
    <nc r="D43">
      <v>10955.2</v>
    </nc>
  </rcc>
  <rcc rId="885" sId="1" numFmtId="4">
    <oc r="D45">
      <v>2418.1999999999998</v>
    </oc>
    <nc r="D45">
      <v>2941.3</v>
    </nc>
  </rcc>
  <rcc rId="886" sId="1" numFmtId="4">
    <oc r="C47">
      <v>4002</v>
    </oc>
    <nc r="C47">
      <v>4065</v>
    </nc>
  </rcc>
  <rcc rId="887" sId="1" numFmtId="4">
    <oc r="D47">
      <v>3830.9</v>
    </oc>
    <nc r="D47">
      <v>4103.8999999999996</v>
    </nc>
  </rcc>
  <rcc rId="888" sId="1" numFmtId="4">
    <oc r="C49">
      <v>500</v>
    </oc>
    <nc r="C49">
      <v>437</v>
    </nc>
  </rcc>
  <rfmt sheetId="1" sqref="C43:D49" start="0" length="2147483647">
    <dxf>
      <font>
        <color auto="1"/>
      </font>
    </dxf>
  </rfmt>
  <rcc rId="889" sId="1" numFmtId="4">
    <oc r="C51">
      <v>85</v>
    </oc>
    <nc r="C51">
      <v>136</v>
    </nc>
  </rcc>
  <rcc rId="890" sId="1" numFmtId="4">
    <oc r="C52">
      <v>34</v>
    </oc>
    <nc r="C52">
      <v>10</v>
    </nc>
  </rcc>
  <rcc rId="891" sId="1" numFmtId="4">
    <oc r="C53">
      <v>200</v>
    </oc>
    <nc r="C53">
      <v>0</v>
    </nc>
  </rcc>
  <rcc rId="892" sId="1" numFmtId="4">
    <oc r="D53">
      <v>0</v>
    </oc>
    <nc r="D53">
      <v>0.5</v>
    </nc>
  </rcc>
  <rcc rId="893" sId="1" numFmtId="4">
    <oc r="C54">
      <v>20</v>
    </oc>
    <nc r="C54">
      <v>26</v>
    </nc>
  </rcc>
  <rcc rId="894" sId="1" numFmtId="4">
    <oc r="D54">
      <v>19.7</v>
    </oc>
    <nc r="D54">
      <v>26.6</v>
    </nc>
  </rcc>
  <rcc rId="895" sId="1" numFmtId="4">
    <oc r="C55">
      <v>478</v>
    </oc>
    <nc r="C55">
      <v>466</v>
    </nc>
  </rcc>
  <rcc rId="896" sId="1" numFmtId="4">
    <oc r="D55">
      <v>451.5</v>
    </oc>
    <nc r="D55">
      <v>466.5</v>
    </nc>
  </rcc>
  <rcc rId="897" sId="1" numFmtId="4">
    <oc r="C56">
      <v>1316</v>
    </oc>
    <nc r="C56">
      <v>665</v>
    </nc>
  </rcc>
  <rcc rId="898" sId="1" numFmtId="4">
    <oc r="D56">
      <v>589.70000000000005</v>
    </oc>
    <nc r="D56">
      <v>665.7</v>
    </nc>
  </rcc>
  <rcc rId="899" sId="1" numFmtId="4">
    <oc r="C57">
      <v>100</v>
    </oc>
    <nc r="C57">
      <v>106</v>
    </nc>
  </rcc>
  <rcc rId="900" sId="1" numFmtId="4">
    <oc r="C58">
      <v>6</v>
    </oc>
    <nc r="C58">
      <v>8</v>
    </nc>
  </rcc>
  <rcc rId="901" sId="1" numFmtId="4">
    <oc r="C59">
      <v>12</v>
    </oc>
    <nc r="C59">
      <v>3.3</v>
    </nc>
  </rcc>
  <rcc rId="902" sId="1" numFmtId="4">
    <oc r="C60">
      <v>4</v>
    </oc>
    <nc r="C60">
      <v>0</v>
    </nc>
  </rcc>
  <rcc rId="903" sId="1" numFmtId="4">
    <oc r="C61">
      <v>125</v>
    </oc>
    <nc r="C61">
      <v>176</v>
    </nc>
  </rcc>
  <rcc rId="904" sId="1" numFmtId="4">
    <oc r="D61">
      <v>158.80000000000001</v>
    </oc>
    <nc r="D61">
      <v>175.8</v>
    </nc>
  </rcc>
  <rcc rId="905" sId="1" numFmtId="4">
    <oc r="C62">
      <v>240</v>
    </oc>
    <nc r="C62">
      <v>0</v>
    </nc>
  </rcc>
  <rcc rId="906" sId="1" numFmtId="4">
    <oc r="D62">
      <v>-165</v>
    </oc>
    <nc r="D62">
      <v>-135</v>
    </nc>
  </rcc>
  <rcc rId="907" sId="1" numFmtId="4">
    <oc r="C63">
      <v>880</v>
    </oc>
    <nc r="C63">
      <v>997</v>
    </nc>
  </rcc>
  <rcc rId="908" sId="1" numFmtId="4">
    <oc r="D63">
      <v>843.4</v>
    </oc>
    <nc r="D63">
      <v>997.7</v>
    </nc>
  </rcc>
  <rcc rId="909" sId="1" numFmtId="4">
    <oc r="C64">
      <v>2600</v>
    </oc>
    <nc r="C64">
      <v>2506.6999999999998</v>
    </nc>
  </rcc>
  <rcc rId="910" sId="1" numFmtId="4">
    <oc r="D64">
      <v>2420</v>
    </oc>
    <nc r="D64">
      <v>2736.3</v>
    </nc>
  </rcc>
  <rcc rId="911" sId="1" numFmtId="4">
    <oc r="D51">
      <v>129.9</v>
    </oc>
    <nc r="D51">
      <v>136.30000000000001</v>
    </nc>
  </rcc>
  <rcc rId="912" sId="1" numFmtId="4">
    <oc r="D57">
      <v>103.7</v>
    </oc>
    <nc r="D57">
      <v>106.2</v>
    </nc>
  </rcc>
  <rfmt sheetId="1" sqref="C50:D64" start="0" length="2147483647">
    <dxf>
      <font>
        <color auto="1"/>
      </font>
    </dxf>
  </rfmt>
  <rcv guid="{40AF8D35-BE0F-4075-942A-A459537355E7}" action="delete"/>
  <rdn rId="0" localSheetId="1" customView="1" name="Z_40AF8D35_BE0F_4075_942A_A459537355E7_.wvu.PrintTitles" hidden="1" oldHidden="1">
    <formula>ДЧБ!$5:$5</formula>
    <oldFormula>ДЧБ!$5:$5</oldFormula>
  </rdn>
  <rdn rId="0" localSheetId="1" customView="1" name="Z_40AF8D35_BE0F_4075_942A_A459537355E7_.wvu.Rows" hidden="1" oldHidden="1">
    <formula>ДЧБ!$196:$198</formula>
    <oldFormula>ДЧБ!$196:$198</oldFormula>
  </rdn>
  <rcv guid="{40AF8D35-BE0F-4075-942A-A459537355E7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5" sId="1" numFmtId="4">
    <oc r="D66">
      <v>550.9</v>
    </oc>
    <nc r="D66">
      <v>-0.2</v>
    </nc>
  </rcc>
  <rcc rId="916" sId="1" numFmtId="4">
    <oc r="D67">
      <v>846.6</v>
    </oc>
    <nc r="D67">
      <v>846.8</v>
    </nc>
  </rcc>
  <rfmt sheetId="1" sqref="C65:D67" start="0" length="2147483647">
    <dxf>
      <font>
        <color auto="1"/>
      </font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38:E67" start="0" length="2147483647">
    <dxf>
      <font>
        <color auto="1"/>
      </font>
    </dxf>
  </rfmt>
  <rfmt sheetId="1" sqref="C71:D73" start="0" length="2147483647">
    <dxf>
      <font>
        <color auto="1"/>
      </font>
    </dxf>
  </rfmt>
  <rfmt sheetId="1" sqref="C74:E74" start="0" length="2147483647">
    <dxf>
      <font>
        <color auto="1"/>
      </font>
    </dxf>
  </rfmt>
  <rfmt sheetId="1" sqref="E71:E73" start="0" length="2147483647">
    <dxf>
      <font>
        <color auto="1"/>
      </font>
    </dxf>
  </rfmt>
  <rcc rId="917" sId="1" numFmtId="4">
    <oc r="C76">
      <v>0</v>
    </oc>
    <nc r="C76">
      <v>50</v>
    </nc>
  </rcc>
  <rfmt sheetId="1" sqref="C76:D78" start="0" length="2147483647">
    <dxf>
      <font>
        <color auto="1"/>
      </font>
    </dxf>
  </rfmt>
  <rfmt sheetId="1" sqref="E76:E78" start="0" length="2147483647">
    <dxf>
      <font>
        <color auto="1"/>
      </font>
    </dxf>
  </rfmt>
  <rcc rId="918" sId="1" odxf="1" dxf="1">
    <nc r="E76">
      <f>D76/C76*100</f>
    </nc>
    <odxf>
      <font>
        <sz val="9"/>
        <name val="Times New Roman"/>
        <scheme val="none"/>
      </font>
    </odxf>
    <ndxf>
      <font>
        <sz val="9"/>
        <color rgb="FFFF0000"/>
        <name val="Times New Roman"/>
        <scheme val="none"/>
      </font>
    </ndxf>
  </rcc>
  <rcc rId="919" sId="1" odxf="1" dxf="1">
    <nc r="E77">
      <f>D77/C77*100</f>
    </nc>
    <odxf>
      <font>
        <sz val="9"/>
        <name val="Times New Roman"/>
        <scheme val="none"/>
      </font>
    </odxf>
    <ndxf>
      <font>
        <sz val="9"/>
        <color rgb="FFFF0000"/>
        <name val="Times New Roman"/>
        <scheme val="none"/>
      </font>
    </ndxf>
  </rcc>
  <rcc rId="920" sId="1" odxf="1" dxf="1">
    <nc r="E78">
      <f>D78/C78*100</f>
    </nc>
    <odxf>
      <font>
        <sz val="9"/>
        <name val="Times New Roman"/>
        <scheme val="none"/>
      </font>
    </odxf>
    <ndxf>
      <font>
        <sz val="9"/>
        <color rgb="FFFF0000"/>
        <name val="Times New Roman"/>
        <scheme val="none"/>
      </font>
    </ndxf>
  </rcc>
  <rfmt sheetId="1" sqref="E76" start="0" length="2147483647">
    <dxf>
      <font>
        <color auto="1"/>
      </font>
    </dxf>
  </rfmt>
  <rfmt sheetId="1" sqref="E77:E78" start="0" length="2147483647">
    <dxf>
      <font>
        <color auto="1"/>
      </font>
    </dxf>
  </rfmt>
  <rfmt sheetId="1" sqref="C79:E79" start="0" length="2147483647">
    <dxf>
      <font>
        <color auto="1"/>
      </font>
    </dxf>
  </rfmt>
  <rfmt sheetId="1" sqref="C80:E80" start="0" length="2147483647">
    <dxf>
      <font>
        <color auto="1"/>
      </font>
    </dxf>
  </rfmt>
  <rfmt sheetId="1" sqref="C81:E81" start="0" length="2147483647">
    <dxf>
      <font>
        <color auto="1"/>
      </font>
    </dxf>
  </rfmt>
  <rfmt sheetId="1" sqref="C82:E82" start="0" length="2147483647">
    <dxf>
      <font>
        <color auto="1"/>
      </font>
    </dxf>
  </rfmt>
  <rfmt sheetId="1" sqref="C83:E83" start="0" length="2147483647">
    <dxf>
      <font>
        <color auto="1"/>
      </font>
    </dxf>
  </rfmt>
  <rfmt sheetId="1" sqref="C84:D84" start="0" length="2147483647">
    <dxf>
      <font>
        <color auto="1"/>
      </font>
    </dxf>
  </rfmt>
  <rfmt sheetId="1" sqref="E84" start="0" length="2147483647">
    <dxf>
      <font>
        <color auto="1"/>
      </font>
    </dxf>
  </rfmt>
  <rcc rId="921" sId="1" numFmtId="4">
    <oc r="C85">
      <v>0</v>
    </oc>
    <nc r="C85">
      <v>548.79999999999995</v>
    </nc>
  </rcc>
  <rcc rId="922" sId="1" odxf="1" dxf="1">
    <nc r="E85">
      <f>D85/C85*100</f>
    </nc>
    <odxf>
      <font>
        <sz val="9"/>
        <color rgb="FFFF0000"/>
        <name val="Times New Roman"/>
        <scheme val="none"/>
      </font>
    </odxf>
    <ndxf>
      <font>
        <sz val="9"/>
        <color rgb="FFFF0000"/>
        <name val="Times New Roman"/>
        <scheme val="none"/>
      </font>
    </ndxf>
  </rcc>
  <rfmt sheetId="1" sqref="C85:D85" start="0" length="2147483647">
    <dxf>
      <font>
        <color auto="1"/>
      </font>
    </dxf>
  </rfmt>
  <rfmt sheetId="1" sqref="C86:E86" start="0" length="2147483647">
    <dxf>
      <font>
        <color auto="1"/>
      </font>
    </dxf>
  </rfmt>
  <rfmt sheetId="1" sqref="C87:E87" start="0" length="2147483647">
    <dxf>
      <font>
        <color auto="1"/>
      </font>
    </dxf>
  </rfmt>
  <rcc rId="923" sId="1" numFmtId="4">
    <oc r="C88">
      <v>0</v>
    </oc>
    <nc r="C88">
      <v>14400</v>
    </nc>
  </rcc>
  <rcc rId="924" sId="1" numFmtId="4">
    <oc r="C89">
      <v>0</v>
    </oc>
    <nc r="C89">
      <v>3600</v>
    </nc>
  </rcc>
  <rcc rId="925" sId="1" odxf="1" dxf="1">
    <nc r="E88">
      <f>D88/C88*100</f>
    </nc>
    <odxf>
      <font>
        <sz val="9"/>
        <color rgb="FFFF0000"/>
        <name val="Times New Roman"/>
        <scheme val="none"/>
      </font>
    </odxf>
    <ndxf>
      <font>
        <sz val="9"/>
        <color rgb="FFFF0000"/>
        <name val="Times New Roman"/>
        <scheme val="none"/>
      </font>
    </ndxf>
  </rcc>
  <rcc rId="926" sId="1" odxf="1" dxf="1">
    <nc r="E89">
      <f>D89/C89*100</f>
    </nc>
    <odxf>
      <font>
        <sz val="9"/>
        <color rgb="FFFF0000"/>
        <name val="Times New Roman"/>
        <scheme val="none"/>
      </font>
    </odxf>
    <ndxf>
      <font>
        <sz val="9"/>
        <color rgb="FFFF0000"/>
        <name val="Times New Roman"/>
        <scheme val="none"/>
      </font>
    </ndxf>
  </rcc>
  <rfmt sheetId="1" sqref="C88:D89" start="0" length="2147483647">
    <dxf>
      <font>
        <color auto="1"/>
      </font>
    </dxf>
  </rfmt>
  <rfmt sheetId="1" sqref="C90:E90" start="0" length="2147483647">
    <dxf>
      <font>
        <color auto="1"/>
      </font>
    </dxf>
  </rfmt>
  <rfmt sheetId="1" sqref="C91" start="0" length="2147483647">
    <dxf>
      <font>
        <color auto="1"/>
      </font>
    </dxf>
  </rfmt>
  <rcc rId="927" sId="1" numFmtId="4">
    <oc r="D91">
      <v>2466.6</v>
    </oc>
    <nc r="D91">
      <v>6000</v>
    </nc>
  </rcc>
  <rfmt sheetId="1" sqref="D91:E91" start="0" length="2147483647">
    <dxf>
      <font>
        <color auto="1"/>
      </font>
    </dxf>
  </rfmt>
  <rfmt sheetId="1" sqref="C92:E92" start="0" length="2147483647">
    <dxf>
      <font>
        <color auto="1"/>
      </font>
    </dxf>
  </rfmt>
  <rfmt sheetId="1" sqref="C93:E93" start="0" length="2147483647">
    <dxf>
      <font>
        <color auto="1"/>
      </font>
    </dxf>
  </rfmt>
  <rfmt sheetId="1" sqref="C96:E96" start="0" length="2147483647">
    <dxf>
      <font>
        <color auto="1"/>
      </font>
    </dxf>
  </rfmt>
  <rcc rId="928" sId="1" numFmtId="4">
    <oc r="D95">
      <v>171.7</v>
    </oc>
    <nc r="D95">
      <v>343.5</v>
    </nc>
  </rcc>
  <rfmt sheetId="1" sqref="C95:E95" start="0" length="2147483647">
    <dxf>
      <font>
        <color auto="1"/>
      </font>
    </dxf>
  </rfmt>
  <rfmt sheetId="1" sqref="C97:E97" start="0" length="2147483647">
    <dxf>
      <font>
        <color auto="1"/>
      </font>
    </dxf>
  </rfmt>
  <rcc rId="929" sId="1" numFmtId="4">
    <oc r="D92">
      <v>7149.7</v>
    </oc>
    <nc r="D92">
      <v>7065</v>
    </nc>
  </rcc>
  <rfmt sheetId="1" sqref="C75:D75" start="0" length="2147483647">
    <dxf>
      <font>
        <color auto="1"/>
      </font>
    </dxf>
  </rfmt>
  <rfmt sheetId="1" sqref="E75" start="0" length="2147483647">
    <dxf>
      <font>
        <color auto="1"/>
      </font>
    </dxf>
  </rfmt>
  <rcc rId="930" sId="1" numFmtId="4">
    <oc r="C99">
      <v>2735.1</v>
    </oc>
    <nc r="C99">
      <v>2882.2</v>
    </nc>
  </rcc>
  <rcc rId="931" sId="1" numFmtId="4">
    <oc r="D99">
      <v>2828.1</v>
    </oc>
    <nc r="D99">
      <v>2882.2</v>
    </nc>
  </rcc>
  <rcc rId="932" sId="1" numFmtId="4">
    <oc r="C101">
      <v>24180</v>
    </oc>
    <nc r="C101">
      <v>42080.5</v>
    </nc>
  </rcc>
  <rcc rId="933" sId="1" numFmtId="4">
    <oc r="D101">
      <v>41230.5</v>
    </oc>
    <nc r="D101">
      <v>45442.9</v>
    </nc>
  </rcc>
  <rfmt sheetId="1" sqref="C101:E101" start="0" length="2147483647">
    <dxf>
      <font>
        <color auto="1"/>
      </font>
    </dxf>
  </rfmt>
  <rfmt sheetId="1" sqref="C99:E99" start="0" length="2147483647">
    <dxf>
      <font>
        <color auto="1"/>
      </font>
    </dxf>
  </rfmt>
  <rcc rId="934" sId="1" numFmtId="4">
    <oc r="C104">
      <v>500.6</v>
    </oc>
    <nc r="C104">
      <v>667.4</v>
    </nc>
  </rcc>
  <rfmt sheetId="1" sqref="C104:D104" start="0" length="2147483647">
    <dxf>
      <font>
        <color auto="1"/>
      </font>
    </dxf>
  </rfmt>
  <rfmt sheetId="1" sqref="E104" start="0" length="2147483647">
    <dxf>
      <font>
        <color auto="1"/>
      </font>
    </dxf>
  </rfmt>
  <rcc rId="935" sId="1" numFmtId="4">
    <oc r="C106">
      <v>1695.3</v>
    </oc>
    <nc r="C106">
      <v>2128.3000000000002</v>
    </nc>
  </rcc>
  <rfmt sheetId="1" sqref="C106:E106" start="0" length="2147483647">
    <dxf>
      <font>
        <color auto="1"/>
      </font>
    </dxf>
  </rfmt>
  <rcc rId="936" sId="1" numFmtId="4">
    <oc r="D113">
      <v>806.3</v>
    </oc>
    <nc r="D113">
      <v>879</v>
    </nc>
  </rcc>
  <rfmt sheetId="1" sqref="C113:E113" start="0" length="2147483647">
    <dxf>
      <font>
        <color auto="1"/>
      </font>
    </dxf>
  </rfmt>
  <rcc rId="937" sId="1" numFmtId="4">
    <oc r="C114">
      <v>264.89999999999998</v>
    </oc>
    <nc r="C114">
      <v>420.6</v>
    </nc>
  </rcc>
  <rfmt sheetId="1" sqref="C114:D114" start="0" length="2147483647">
    <dxf>
      <font>
        <color auto="1"/>
      </font>
    </dxf>
  </rfmt>
  <rfmt sheetId="1" sqref="E114" start="0" length="2147483647">
    <dxf>
      <font>
        <color auto="1"/>
      </font>
    </dxf>
  </rfmt>
  <rfmt sheetId="1" sqref="C112:E112" start="0" length="2147483647">
    <dxf>
      <font>
        <color auto="1"/>
      </font>
    </dxf>
  </rfmt>
  <rcv guid="{40AF8D35-BE0F-4075-942A-A459537355E7}" action="delete"/>
  <rdn rId="0" localSheetId="1" customView="1" name="Z_40AF8D35_BE0F_4075_942A_A459537355E7_.wvu.PrintTitles" hidden="1" oldHidden="1">
    <formula>ДЧБ!$5:$5</formula>
    <oldFormula>ДЧБ!$5:$5</oldFormula>
  </rdn>
  <rdn rId="0" localSheetId="1" customView="1" name="Z_40AF8D35_BE0F_4075_942A_A459537355E7_.wvu.Rows" hidden="1" oldHidden="1">
    <formula>ДЧБ!$196:$198</formula>
    <oldFormula>ДЧБ!$196:$198</oldFormula>
  </rdn>
  <rcv guid="{40AF8D35-BE0F-4075-942A-A459537355E7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0" sId="1" numFmtId="4">
    <oc r="C105">
      <v>515.79999999999995</v>
    </oc>
    <nc r="C105">
      <v>630.4</v>
    </nc>
  </rcc>
  <rcc rId="941" sId="1" numFmtId="4">
    <oc r="D105">
      <v>573.1</v>
    </oc>
    <nc r="D105">
      <v>687.7</v>
    </nc>
  </rcc>
  <rfmt sheetId="1" sqref="C105:E105" start="0" length="2147483647">
    <dxf>
      <font>
        <color auto="1"/>
      </font>
    </dxf>
  </rfmt>
  <rcc rId="942" sId="1" numFmtId="4">
    <oc r="C108">
      <v>90798.1</v>
    </oc>
    <nc r="C108">
      <v>119079</v>
    </nc>
  </rcc>
  <rcc rId="943" sId="1" numFmtId="4">
    <oc r="D108">
      <v>118599.9</v>
    </oc>
    <nc r="D108">
      <v>134875.70000000001</v>
    </nc>
  </rcc>
  <rfmt sheetId="1" sqref="C108:E108" start="0" length="2147483647">
    <dxf>
      <font>
        <color auto="1"/>
      </font>
    </dxf>
  </rfmt>
  <rcc rId="944" sId="1" numFmtId="4">
    <oc r="D109">
      <v>335696.8</v>
    </oc>
    <nc r="D109">
      <v>378173.8</v>
    </nc>
  </rcc>
  <rfmt sheetId="1" sqref="C109:E109" start="0" length="2147483647">
    <dxf>
      <font>
        <color auto="1"/>
      </font>
    </dxf>
  </rfmt>
  <rcc rId="945" sId="1" numFmtId="4">
    <oc r="C109">
      <v>263631.40000000002</v>
    </oc>
    <nc r="C109">
      <v>343221.6</v>
    </nc>
  </rcc>
  <rcc rId="946" sId="1" numFmtId="4">
    <oc r="C107">
      <v>9148.6</v>
    </oc>
    <nc r="C107">
      <v>11516.6</v>
    </nc>
  </rcc>
  <rcc rId="947" sId="1" numFmtId="4">
    <oc r="D107">
      <v>10461.200000000001</v>
    </oc>
    <nc r="D107">
      <v>12377.8</v>
    </nc>
  </rcc>
  <rfmt sheetId="1" sqref="C107:E107" start="0" length="2147483647">
    <dxf>
      <font>
        <color auto="1"/>
      </font>
    </dxf>
  </rfmt>
  <rcc rId="948" sId="1" numFmtId="4">
    <oc r="C103">
      <v>4107.3999999999996</v>
    </oc>
    <nc r="C103">
      <v>5647.4</v>
    </nc>
  </rcc>
  <rcc rId="949" sId="1" numFmtId="4">
    <oc r="D103">
      <v>4400</v>
    </oc>
    <nc r="D103">
      <v>3982.3</v>
    </nc>
  </rcc>
  <rfmt sheetId="1" sqref="C103:E103" start="0" length="2147483647">
    <dxf>
      <font>
        <color auto="1"/>
      </font>
    </dxf>
  </rfmt>
  <rcc rId="950" sId="1" numFmtId="4">
    <oc r="D110">
      <v>120</v>
    </oc>
    <nc r="D110">
      <v>129.6</v>
    </nc>
  </rcc>
  <rfmt sheetId="1" sqref="C110:E110" start="0" length="2147483647">
    <dxf>
      <font>
        <color auto="1"/>
      </font>
    </dxf>
  </rfmt>
  <rcc rId="951" sId="1" numFmtId="4">
    <oc r="C111">
      <v>575.1</v>
    </oc>
    <nc r="C111">
      <v>960.3</v>
    </nc>
  </rcc>
  <rcc rId="952" sId="1" numFmtId="4">
    <oc r="D111">
      <v>834.1</v>
    </oc>
    <nc r="D111">
      <v>784.5</v>
    </nc>
  </rcc>
  <rfmt sheetId="1" sqref="C111:E111" start="0" length="2147483647">
    <dxf>
      <font>
        <color auto="1"/>
      </font>
    </dxf>
  </rfmt>
  <rcc rId="953" sId="1" numFmtId="4">
    <oc r="C102">
      <v>6834.3</v>
    </oc>
    <nc r="C102">
      <v>12441.4</v>
    </nc>
  </rcc>
  <rcc rId="954" sId="1" numFmtId="4">
    <oc r="D102">
      <v>11114.8</v>
    </oc>
    <nc r="D102">
      <v>12441.4</v>
    </nc>
  </rcc>
  <rfmt sheetId="1" sqref="C102:E102" start="0" length="2147483647">
    <dxf>
      <font>
        <color auto="1"/>
      </font>
    </dxf>
  </rfmt>
  <rcc rId="955" sId="1" numFmtId="4">
    <oc r="C115">
      <v>9744.7999999999993</v>
    </oc>
    <nc r="C115">
      <v>16300</v>
    </nc>
  </rcc>
  <rcc rId="956" sId="1" numFmtId="4">
    <oc r="D115">
      <v>16300</v>
    </oc>
    <nc r="D115">
      <v>17660.7</v>
    </nc>
  </rcc>
  <rfmt sheetId="1" sqref="C115:E115" start="0" length="2147483647">
    <dxf>
      <font>
        <color auto="1"/>
      </font>
    </dxf>
  </rfmt>
  <rcc rId="957" sId="1" numFmtId="4">
    <oc r="C116">
      <v>6495.1</v>
    </oc>
    <nc r="C116">
      <v>9700</v>
    </nc>
  </rcc>
  <rcc rId="958" sId="1" numFmtId="4">
    <oc r="D116">
      <v>9700</v>
    </oc>
    <nc r="D116">
      <v>10105.299999999999</v>
    </nc>
  </rcc>
  <rfmt sheetId="1" sqref="C116:E116" start="0" length="2147483647">
    <dxf>
      <font>
        <color auto="1"/>
      </font>
    </dxf>
  </rfmt>
  <rcc rId="959" sId="1" numFmtId="4">
    <oc r="C119">
      <v>4761.7</v>
    </oc>
    <nc r="C119">
      <v>6761.7</v>
    </nc>
  </rcc>
  <rfmt sheetId="1" sqref="C119:E119" start="0" length="2147483647">
    <dxf>
      <font>
        <color auto="1"/>
      </font>
    </dxf>
  </rfmt>
  <rfmt sheetId="1" sqref="C117:E118" start="0" length="2147483647">
    <dxf>
      <font>
        <color auto="1"/>
      </font>
    </dxf>
  </rfmt>
  <rfmt sheetId="1" sqref="C100:E100" start="0" length="2147483647">
    <dxf>
      <font>
        <color auto="1"/>
      </font>
    </dxf>
  </rfmt>
  <rfmt sheetId="1" sqref="C98" start="0" length="2147483647">
    <dxf>
      <font>
        <color auto="1"/>
      </font>
    </dxf>
  </rfmt>
  <rfmt sheetId="1" sqref="D98" start="0" length="2147483647">
    <dxf>
      <font>
        <color auto="1"/>
      </font>
    </dxf>
  </rfmt>
  <rfmt sheetId="1" sqref="E98" start="0" length="2147483647">
    <dxf>
      <font>
        <color auto="1"/>
      </font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20:E120" start="0" length="2147483647">
    <dxf>
      <font>
        <color auto="1"/>
      </font>
    </dxf>
  </rfmt>
  <rfmt sheetId="1" sqref="C125:E125" start="0" length="2147483647">
    <dxf>
      <font>
        <color auto="1"/>
      </font>
    </dxf>
  </rfmt>
  <rcc rId="960" sId="1" numFmtId="4">
    <oc r="C126">
      <v>0</v>
    </oc>
    <nc r="C126">
      <v>1220</v>
    </nc>
  </rcc>
  <rcc rId="961" sId="1" odxf="1" dxf="1">
    <nc r="E126">
      <f>D126/C126*100</f>
    </nc>
    <odxf>
      <font>
        <sz val="9"/>
        <color rgb="FFFF0000"/>
        <name val="Times New Roman"/>
        <scheme val="none"/>
      </font>
    </odxf>
    <ndxf>
      <font>
        <sz val="9"/>
        <color rgb="FFFF0000"/>
        <name val="Times New Roman"/>
        <scheme val="none"/>
      </font>
    </ndxf>
  </rcc>
  <rfmt sheetId="1" sqref="C126:D126" start="0" length="2147483647">
    <dxf>
      <font>
        <color auto="1"/>
      </font>
    </dxf>
  </rfmt>
  <rcc rId="962" sId="1" numFmtId="4">
    <oc r="C127">
      <v>130.80000000000001</v>
    </oc>
    <nc r="C127">
      <v>73.3</v>
    </nc>
  </rcc>
  <rfmt sheetId="1" sqref="C127:E127" start="0" length="2147483647">
    <dxf>
      <font>
        <color auto="1"/>
      </font>
    </dxf>
  </rfmt>
  <rcc rId="963" sId="1">
    <oc r="C121">
      <f>C122+C123+C124+C125+C127</f>
    </oc>
    <nc r="C121">
      <f>C122+C123+C124+C125+C126+C127</f>
    </nc>
  </rcc>
  <rfmt sheetId="1" sqref="C121" start="0" length="2147483647">
    <dxf>
      <font>
        <color auto="1"/>
      </font>
    </dxf>
  </rfmt>
  <rfmt sheetId="1" sqref="D121:E121" start="0" length="2147483647">
    <dxf>
      <font>
        <color auto="1"/>
      </font>
    </dxf>
  </rfmt>
  <rfmt sheetId="1" sqref="C122:E124" start="0" length="2147483647">
    <dxf>
      <font>
        <color auto="1"/>
      </font>
    </dxf>
  </rfmt>
  <rfmt sheetId="1" sqref="C128:E128" start="0" length="2147483647">
    <dxf>
      <font>
        <color auto="1"/>
      </font>
    </dxf>
  </rfmt>
  <rcc rId="964" sId="1" numFmtId="4">
    <oc r="C129">
      <v>60</v>
    </oc>
    <nc r="C129">
      <v>70</v>
    </nc>
  </rcc>
  <rfmt sheetId="1" sqref="C129:D129" start="0" length="2147483647">
    <dxf>
      <font>
        <color auto="1"/>
      </font>
    </dxf>
  </rfmt>
  <rfmt sheetId="1" sqref="C129:E130" start="0" length="2147483647">
    <dxf>
      <font>
        <color auto="1"/>
      </font>
    </dxf>
  </rfmt>
  <rfmt sheetId="1" sqref="C131:E131" start="0" length="2147483647">
    <dxf>
      <font>
        <color auto="1"/>
      </font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70:E70" start="0" length="2147483647">
    <dxf>
      <font>
        <color theme="1"/>
      </font>
    </dxf>
  </rfmt>
  <rcc rId="965" sId="1" numFmtId="4">
    <oc r="C34">
      <v>309.8</v>
    </oc>
    <nc r="C34">
      <v>427.8</v>
    </nc>
  </rcc>
  <rcc rId="966" sId="1" numFmtId="4">
    <oc r="D34">
      <v>426.1</v>
    </oc>
    <nc r="D34">
      <v>427.7</v>
    </nc>
  </rcc>
  <rcc rId="967" sId="1" numFmtId="4">
    <oc r="C35">
      <v>2000</v>
    </oc>
    <nc r="C35">
      <v>2248</v>
    </nc>
  </rcc>
  <rcc rId="968" sId="1" numFmtId="4">
    <oc r="D35">
      <v>1977.4</v>
    </oc>
    <nc r="D35">
      <v>2248.1999999999998</v>
    </nc>
  </rcc>
  <rcc rId="969" sId="1" numFmtId="4">
    <oc r="C36">
      <v>274.2</v>
    </oc>
    <nc r="C36">
      <v>477.2</v>
    </nc>
  </rcc>
  <rcc rId="970" sId="1" numFmtId="4">
    <oc r="D36">
      <v>429</v>
    </oc>
    <nc r="D36">
      <v>476.8</v>
    </nc>
  </rcc>
  <rcc rId="971" sId="1" numFmtId="4">
    <oc r="C37">
      <v>16</v>
    </oc>
    <nc r="C37">
      <v>27</v>
    </nc>
  </rcc>
  <rfmt sheetId="1" sqref="C34:E37" start="0" length="2147483647">
    <dxf>
      <font>
        <color theme="1"/>
      </font>
    </dxf>
  </rfmt>
  <rfmt sheetId="1" sqref="C6" start="0" length="2147483647">
    <dxf>
      <font>
        <color theme="1"/>
      </font>
    </dxf>
  </rfmt>
  <rcc rId="972" sId="1" numFmtId="4">
    <oc r="D22">
      <v>17666.099999999999</v>
    </oc>
    <nc r="D22">
      <v>17666.2</v>
    </nc>
  </rcc>
  <rcc rId="973" sId="1" numFmtId="4">
    <oc r="D27">
      <v>0.1</v>
    </oc>
    <nc r="D27">
      <v>0</v>
    </nc>
  </rcc>
  <rcc rId="974" sId="1" numFmtId="4">
    <oc r="D51">
      <v>136.30000000000001</v>
    </oc>
    <nc r="D51">
      <v>136.4</v>
    </nc>
  </rcc>
  <rfmt sheetId="1" sqref="D6" start="0" length="2147483647">
    <dxf>
      <font>
        <color theme="1"/>
      </font>
    </dxf>
  </rfmt>
  <rfmt sheetId="1" sqref="E6" start="0" length="2147483647">
    <dxf>
      <font>
        <color theme="1"/>
      </font>
    </dxf>
  </rfmt>
  <rcv guid="{40AF8D35-BE0F-4075-942A-A459537355E7}" action="delete"/>
  <rdn rId="0" localSheetId="1" customView="1" name="Z_40AF8D35_BE0F_4075_942A_A459537355E7_.wvu.PrintTitles" hidden="1" oldHidden="1">
    <formula>ДЧБ!$5:$5</formula>
    <oldFormula>ДЧБ!$5:$5</oldFormula>
  </rdn>
  <rdn rId="0" localSheetId="1" customView="1" name="Z_40AF8D35_BE0F_4075_942A_A459537355E7_.wvu.Rows" hidden="1" oldHidden="1">
    <formula>ДЧБ!$196:$198</formula>
    <oldFormula>ДЧБ!$196:$198</oldFormula>
  </rdn>
  <rcv guid="{40AF8D35-BE0F-4075-942A-A459537355E7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28:E33" start="0" length="2147483647">
    <dxf>
      <font>
        <color theme="1"/>
      </font>
    </dxf>
  </rfmt>
  <rfmt sheetId="1" sqref="D132" start="0" length="2147483647">
    <dxf>
      <font>
        <color theme="1"/>
      </font>
    </dxf>
  </rfmt>
  <rfmt sheetId="1" sqref="E132" start="0" length="2147483647">
    <dxf>
      <font>
        <color theme="1"/>
      </font>
    </dxf>
  </rfmt>
  <rfmt sheetId="1" sqref="D203" start="0" length="2147483647">
    <dxf>
      <font>
        <color theme="1"/>
      </font>
    </dxf>
  </rfmt>
  <rfmt sheetId="1" sqref="C203" start="0" length="2147483647">
    <dxf>
      <font>
        <color theme="1"/>
      </font>
    </dxf>
  </rfmt>
  <rfmt sheetId="1" sqref="C132" start="0" length="2147483647">
    <dxf>
      <font>
        <color theme="1"/>
      </font>
    </dxf>
  </rfmt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68:E69" start="0" length="2147483647">
    <dxf>
      <font>
        <color auto="1"/>
      </font>
    </dxf>
  </rfmt>
  <rcc rId="977" sId="1" numFmtId="4">
    <oc r="F8">
      <v>374444.2</v>
    </oc>
    <nc r="F8">
      <v>432754.6</v>
    </nc>
  </rcc>
  <rcc rId="978" sId="1" numFmtId="4">
    <oc r="F9">
      <v>3187.2</v>
    </oc>
    <nc r="F9">
      <v>3245.4</v>
    </nc>
  </rcc>
  <rcc rId="979" sId="1" numFmtId="4">
    <oc r="F10">
      <v>5192.5</v>
    </oc>
    <nc r="F10">
      <v>5262.3</v>
    </nc>
  </rcc>
  <rcc rId="980" sId="1" numFmtId="4">
    <oc r="F11">
      <v>1000.5</v>
    </oc>
    <nc r="F11">
      <v>1022.4</v>
    </nc>
  </rcc>
  <rcc rId="981" sId="1" numFmtId="4">
    <oc r="F13">
      <v>11680.5</v>
    </oc>
    <nc r="F13">
      <v>12873.1</v>
    </nc>
  </rcc>
  <rcc rId="982" sId="1" numFmtId="4">
    <oc r="F14">
      <v>183.1</v>
    </oc>
    <nc r="F14">
      <v>196.6</v>
    </nc>
  </rcc>
  <rcc rId="983" sId="1" numFmtId="4">
    <oc r="F15">
      <v>24001.8</v>
    </oc>
    <nc r="F15">
      <v>26493.3</v>
    </nc>
  </rcc>
  <rcc rId="984" sId="1" numFmtId="4">
    <oc r="F16">
      <v>-1783.2</v>
    </oc>
    <nc r="F16">
      <v>-1906.7</v>
    </nc>
  </rcc>
  <rfmt sheetId="1" sqref="F7:G16" start="0" length="2147483647">
    <dxf>
      <font>
        <color auto="1"/>
      </font>
    </dxf>
  </rfmt>
  <rcc rId="985" sId="1" numFmtId="4">
    <oc r="F18">
      <v>47212.3</v>
    </oc>
    <nc r="F18">
      <v>49110.400000000001</v>
    </nc>
  </rcc>
  <rcc rId="986" sId="1" numFmtId="4">
    <oc r="F19">
      <v>11039.8</v>
    </oc>
    <nc r="F19">
      <v>11544.6</v>
    </nc>
  </rcc>
  <rcc rId="987" sId="1" numFmtId="4">
    <oc r="F20">
      <v>1519.9</v>
    </oc>
    <nc r="F20">
      <v>2674.5</v>
    </nc>
  </rcc>
  <rfmt sheetId="1" sqref="F17:F20" start="0" length="2147483647">
    <dxf>
      <font>
        <color auto="1"/>
      </font>
    </dxf>
  </rfmt>
  <rfmt sheetId="1" sqref="G17:G20" start="0" length="2147483647">
    <dxf>
      <font>
        <color auto="1"/>
      </font>
    </dxf>
  </rfmt>
  <rcc rId="988" sId="1" numFmtId="4">
    <oc r="F22">
      <v>10517.8</v>
    </oc>
    <nc r="F22">
      <v>12543.8</v>
    </nc>
  </rcc>
  <rcc rId="989" sId="1" numFmtId="4">
    <oc r="F23">
      <v>72817</v>
    </oc>
    <nc r="F23">
      <v>79049.399999999994</v>
    </nc>
  </rcc>
  <rfmt sheetId="1" sqref="F21:G23" start="0" length="2147483647">
    <dxf>
      <font>
        <color auto="1"/>
      </font>
    </dxf>
  </rfmt>
  <rcc rId="990" sId="1" numFmtId="4">
    <oc r="F25">
      <v>6323.2</v>
    </oc>
    <nc r="F25">
      <v>6941.6</v>
    </nc>
  </rcc>
  <rcc rId="991" sId="1" numFmtId="4">
    <oc r="F26">
      <v>44</v>
    </oc>
    <nc r="F26">
      <v>49</v>
    </nc>
  </rcc>
  <rfmt sheetId="1" sqref="F24:G26" start="0" length="2147483647">
    <dxf>
      <font>
        <color auto="1"/>
      </font>
    </dxf>
  </rfmt>
  <rcc rId="992" sId="1" numFmtId="4">
    <oc r="F27">
      <v>2</v>
    </oc>
    <nc r="F27">
      <v>2.1</v>
    </nc>
  </rcc>
  <rfmt sheetId="1" sqref="F27:G27" start="0" length="2147483647">
    <dxf>
      <font>
        <color auto="1"/>
      </font>
    </dxf>
  </rfmt>
  <rcc rId="993" sId="1" numFmtId="4">
    <oc r="F29">
      <v>103639.7</v>
    </oc>
    <nc r="F29">
      <v>115388.3</v>
    </nc>
  </rcc>
  <rcc rId="994" sId="1" numFmtId="4">
    <oc r="F30">
      <v>884.7</v>
    </oc>
    <nc r="F30">
      <v>998.7</v>
    </nc>
  </rcc>
  <rcc rId="995" sId="1" numFmtId="4">
    <oc r="F31">
      <v>1124.8</v>
    </oc>
    <nc r="F31">
      <v>1309.2</v>
    </nc>
  </rcc>
  <rcc rId="996" sId="1" numFmtId="4">
    <oc r="F32">
      <v>5973.5</v>
    </oc>
    <nc r="F32">
      <v>6832.7</v>
    </nc>
  </rcc>
  <rcc rId="997" sId="1" numFmtId="4">
    <oc r="F34">
      <v>294.3</v>
    </oc>
    <nc r="F34">
      <v>356</v>
    </nc>
  </rcc>
  <rcc rId="998" sId="1" numFmtId="4">
    <oc r="F35">
      <v>1686.4</v>
    </oc>
    <nc r="F35">
      <v>2045.1</v>
    </nc>
  </rcc>
  <rcc rId="999" sId="1" numFmtId="4">
    <oc r="F36">
      <v>165.3</v>
    </oc>
    <nc r="F36">
      <v>183.8</v>
    </nc>
  </rcc>
  <rfmt sheetId="1" sqref="F28:G37" start="0" length="2147483647">
    <dxf>
      <font>
        <color auto="1"/>
      </font>
    </dxf>
  </rfmt>
  <rcv guid="{40AF8D35-BE0F-4075-942A-A459537355E7}" action="delete"/>
  <rdn rId="0" localSheetId="1" customView="1" name="Z_40AF8D35_BE0F_4075_942A_A459537355E7_.wvu.PrintTitles" hidden="1" oldHidden="1">
    <formula>ДЧБ!$5:$5</formula>
    <oldFormula>ДЧБ!$5:$5</oldFormula>
  </rdn>
  <rdn rId="0" localSheetId="1" customView="1" name="Z_40AF8D35_BE0F_4075_942A_A459537355E7_.wvu.Rows" hidden="1" oldHidden="1">
    <formula>ДЧБ!$196:$198</formula>
    <oldFormula>ДЧБ!$196:$198</oldFormula>
  </rdn>
  <rcv guid="{40AF8D35-BE0F-4075-942A-A459537355E7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2" sId="1" numFmtId="4">
    <oc r="F39">
      <v>1214.0999999999999</v>
    </oc>
    <nc r="F39">
      <v>1216.7</v>
    </nc>
  </rcc>
  <rcc rId="1003" sId="1" numFmtId="4">
    <oc r="F40">
      <v>55.1</v>
    </oc>
    <nc r="F40">
      <v>56</v>
    </nc>
  </rcc>
  <rcc rId="1004" sId="1" numFmtId="4">
    <oc r="F41">
      <v>1207.3</v>
    </oc>
    <nc r="F41">
      <v>1253.0999999999999</v>
    </nc>
  </rcc>
  <rcc rId="1005" sId="1" numFmtId="4">
    <oc r="F42">
      <v>2309.8000000000002</v>
    </oc>
    <nc r="F42">
      <v>2419.9</v>
    </nc>
  </rcc>
  <rfmt sheetId="1" sqref="F38:G42" start="0" length="2147483647">
    <dxf>
      <font>
        <color auto="1"/>
      </font>
    </dxf>
  </rfmt>
  <rcc rId="1006" sId="1" numFmtId="4">
    <oc r="F43">
      <v>12448.4</v>
    </oc>
    <nc r="F43">
      <v>13373.6</v>
    </nc>
  </rcc>
  <rcc rId="1007" sId="1" numFmtId="4">
    <oc r="F45">
      <v>5785.6</v>
    </oc>
    <nc r="F45">
      <v>6172.1</v>
    </nc>
  </rcc>
  <rcc rId="1008" sId="1" numFmtId="4">
    <oc r="F47">
      <v>5703.3</v>
    </oc>
    <nc r="F47">
      <v>7190</v>
    </nc>
  </rcc>
  <rfmt sheetId="1" sqref="F43:G43" start="0" length="2147483647">
    <dxf>
      <font>
        <color auto="1"/>
      </font>
    </dxf>
  </rfmt>
  <rfmt sheetId="1" sqref="F44:G49" start="0" length="2147483647">
    <dxf>
      <font>
        <color auto="1"/>
      </font>
    </dxf>
  </rfmt>
  <rcc rId="1009" sId="1" numFmtId="4">
    <oc r="F51">
      <v>41.6</v>
    </oc>
    <nc r="F51">
      <v>51</v>
    </nc>
  </rcc>
  <rcc rId="1010" sId="1" numFmtId="4">
    <oc r="F52">
      <v>26</v>
    </oc>
    <nc r="F52">
      <v>37</v>
    </nc>
  </rcc>
  <rcc rId="1011" sId="1" numFmtId="4">
    <oc r="F55">
      <v>401.4</v>
    </oc>
    <nc r="F55">
      <v>410.4</v>
    </nc>
  </rcc>
  <rcc rId="1012" sId="1" numFmtId="4">
    <oc r="F56">
      <v>1147.5</v>
    </oc>
    <nc r="F56">
      <v>1302</v>
    </nc>
  </rcc>
  <rcc rId="1013" sId="1" numFmtId="4">
    <oc r="F59">
      <v>9.8000000000000007</v>
    </oc>
    <nc r="F59">
      <v>11.5</v>
    </nc>
  </rcc>
  <rcc rId="1014" sId="1" numFmtId="4">
    <oc r="F61">
      <v>116</v>
    </oc>
    <nc r="F61">
      <v>121</v>
    </nc>
  </rcc>
  <rcc rId="1015" sId="1" numFmtId="4">
    <oc r="F62">
      <v>20</v>
    </oc>
    <nc r="F62">
      <v>221.2</v>
    </nc>
  </rcc>
  <rcc rId="1016" sId="1">
    <nc r="G62">
      <f>D62/F62*100</f>
    </nc>
  </rcc>
  <rcc rId="1017" sId="1" numFmtId="4">
    <oc r="F63">
      <v>823.5</v>
    </oc>
    <nc r="F63">
      <v>867.2</v>
    </nc>
  </rcc>
  <rcc rId="1018" sId="1" numFmtId="4">
    <oc r="F64">
      <v>2534.6999999999998</v>
    </oc>
    <nc r="F64">
      <v>2683.3</v>
    </nc>
  </rcc>
  <rfmt sheetId="1" sqref="F50:G63" start="0" length="2147483647">
    <dxf>
      <font>
        <color auto="1"/>
      </font>
    </dxf>
  </rfmt>
  <rfmt sheetId="1" sqref="F64:G64" start="0" length="2147483647">
    <dxf>
      <font>
        <color auto="1"/>
      </font>
    </dxf>
  </rfmt>
  <rcc rId="1019" sId="1" numFmtId="4">
    <oc r="F66">
      <v>-2129.8000000000002</v>
    </oc>
    <nc r="F66">
      <v>-2188.6999999999998</v>
    </nc>
  </rcc>
  <rcc rId="1020" sId="1" numFmtId="4">
    <oc r="F67">
      <v>137.30000000000001</v>
    </oc>
    <nc r="F67">
      <v>140.19999999999999</v>
    </nc>
  </rcc>
  <rfmt sheetId="1" sqref="F65:G67" start="0" length="2147483647">
    <dxf>
      <font>
        <color auto="1"/>
      </font>
    </dxf>
  </rfmt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71:G71" start="0" length="2147483647">
    <dxf>
      <font>
        <color auto="1"/>
      </font>
    </dxf>
  </rfmt>
  <rfmt sheetId="1" sqref="F72:G72" start="0" length="2147483647">
    <dxf>
      <font>
        <color auto="1"/>
      </font>
    </dxf>
  </rfmt>
  <rfmt sheetId="1" sqref="F73:G73" start="0" length="2147483647">
    <dxf>
      <font>
        <color auto="1"/>
      </font>
    </dxf>
  </rfmt>
  <rfmt sheetId="1" sqref="F70:G70" start="0" length="2147483647">
    <dxf>
      <font>
        <color auto="1"/>
      </font>
    </dxf>
  </rfmt>
  <rfmt sheetId="1" sqref="F74:G74" start="0" length="2147483647">
    <dxf>
      <font>
        <color auto="1"/>
      </font>
    </dxf>
  </rfmt>
  <rfmt sheetId="1" sqref="F76" start="0" length="2147483647">
    <dxf>
      <font>
        <color auto="1"/>
      </font>
    </dxf>
  </rfmt>
  <rcc rId="1021" sId="1">
    <nc r="G76">
      <f>D76/F76*100</f>
    </nc>
  </rcc>
  <rfmt sheetId="1" sqref="G76" start="0" length="2147483647">
    <dxf>
      <font>
        <color auto="1"/>
      </font>
    </dxf>
  </rfmt>
  <rfmt sheetId="1" sqref="F81:G81" start="0" length="2147483647">
    <dxf>
      <font>
        <color auto="1"/>
      </font>
    </dxf>
  </rfmt>
  <rcc rId="1022" sId="1" numFmtId="4">
    <oc r="F79">
      <v>10000</v>
    </oc>
    <nc r="F79">
      <v>18000</v>
    </nc>
  </rcc>
  <rfmt sheetId="1" sqref="F79:G79" start="0" length="2147483647">
    <dxf>
      <font>
        <color auto="1"/>
      </font>
    </dxf>
  </rfmt>
  <rcc rId="1023" sId="1" numFmtId="4">
    <oc r="F76">
      <v>0</v>
    </oc>
    <nc r="F76">
      <v>10</v>
    </nc>
  </rcc>
  <rfmt sheetId="1" sqref="F80:G80" start="0" length="2147483647">
    <dxf>
      <font>
        <color auto="1"/>
      </font>
    </dxf>
  </rfmt>
  <rfmt sheetId="1" sqref="F77:G77" start="0" length="2147483647">
    <dxf>
      <font>
        <color auto="1"/>
      </font>
    </dxf>
  </rfmt>
  <rcc rId="1024" sId="1" numFmtId="4">
    <oc r="F78">
      <v>279.7</v>
    </oc>
    <nc r="F78">
      <v>373</v>
    </nc>
  </rcc>
  <rfmt sheetId="1" sqref="F78:G78" start="0" length="2147483647">
    <dxf>
      <font>
        <color auto="1"/>
      </font>
    </dxf>
  </rfmt>
  <rcc rId="1025" sId="1" numFmtId="4">
    <oc r="F92">
      <v>7150.4</v>
    </oc>
    <nc r="F92">
      <v>7134.5</v>
    </nc>
  </rcc>
  <rfmt sheetId="1" sqref="F92:G92" start="0" length="2147483647">
    <dxf>
      <font>
        <color auto="1"/>
      </font>
    </dxf>
  </rfmt>
  <rfmt sheetId="1" sqref="F93:G93" start="0" length="2147483647">
    <dxf>
      <font>
        <color auto="1"/>
      </font>
    </dxf>
  </rfmt>
  <rfmt sheetId="1" sqref="F86:G86" start="0" length="2147483647">
    <dxf>
      <font>
        <color auto="1"/>
      </font>
    </dxf>
  </rfmt>
  <rfmt sheetId="1" sqref="F96:G96" start="0" length="2147483647">
    <dxf>
      <font>
        <color auto="1"/>
      </font>
    </dxf>
  </rfmt>
  <rfmt sheetId="1" sqref="F83:G83" start="0" length="2147483647">
    <dxf>
      <font>
        <color auto="1"/>
      </font>
    </dxf>
  </rfmt>
  <rfmt sheetId="1" sqref="F94:G94" start="0" length="2147483647">
    <dxf>
      <font>
        <color auto="1"/>
      </font>
    </dxf>
  </rfmt>
  <rfmt sheetId="1" sqref="F84:G84" start="0" length="2147483647">
    <dxf>
      <font>
        <color auto="1"/>
      </font>
    </dxf>
  </rfmt>
  <rcc rId="1026" sId="1" numFmtId="4">
    <oc r="F87">
      <v>0</v>
    </oc>
    <nc r="F87">
      <v>166.7</v>
    </nc>
  </rcc>
  <rcc rId="1027" sId="1" odxf="1" dxf="1">
    <nc r="G87">
      <f>D87/F87*100</f>
    </nc>
    <odxf>
      <font>
        <sz val="9"/>
        <color rgb="FFFF0000"/>
        <name val="Times New Roman"/>
        <scheme val="none"/>
      </font>
    </odxf>
    <ndxf>
      <font>
        <sz val="9"/>
        <color rgb="FFFF0000"/>
        <name val="Times New Roman"/>
        <scheme val="none"/>
      </font>
    </ndxf>
  </rcc>
  <rfmt sheetId="1" sqref="F87" start="0" length="2147483647">
    <dxf>
      <font>
        <color auto="1"/>
      </font>
    </dxf>
  </rfmt>
  <rfmt sheetId="1" sqref="F97:G97" start="0" length="2147483647">
    <dxf>
      <font>
        <color auto="1"/>
      </font>
    </dxf>
  </rfmt>
  <rrc rId="1028" sId="1" ref="A98:XFD98" action="insertRow">
    <undo index="0" exp="area" ref3D="1" dr="$A$196:$XFD$198" dn="Z_88127E63_12D7_4F66_B662_AB9F1540D418_.wvu.Rows" sId="1"/>
    <undo index="0" exp="area" ref3D="1" dr="$A$196:$XFD$198" dn="Z_40AF8D35_BE0F_4075_942A_A459537355E7_.wvu.Rows" sId="1"/>
    <undo index="0" exp="area" ref3D="1" dr="$A$196:$XFD$198" dn="Z_3BC8A2A8_E6DA_4580_831A_3F6F11ADCEF2_.wvu.Rows" sId="1"/>
    <undo index="0" exp="area" ref3D="1" dr="$A$196:$XFD$198" dn="Z_BF505269_B908_40DB_A66E_94DF9FB9B769_.wvu.Rows" sId="1"/>
  </rrc>
  <rcc rId="1029" sId="1" numFmtId="4">
    <nc r="F98">
      <v>15546</v>
    </nc>
  </rcc>
  <rcc rId="1030" sId="1">
    <nc r="B98" t="inlineStr">
      <is>
        <t>Погашение кредиторской задолженности перед подрядными организациями за выполненные в 2016 году работы в рамках муниципальных контрактов по строительству внутрипоселковых газопроводов (субсидия)</t>
      </is>
    </nc>
  </rcc>
  <rrc rId="1031" sId="1" ref="A78:XFD78" action="insertRow">
    <undo index="0" exp="area" ref3D="1" dr="$A$197:$XFD$199" dn="Z_88127E63_12D7_4F66_B662_AB9F1540D418_.wvu.Rows" sId="1"/>
    <undo index="0" exp="area" ref3D="1" dr="$A$197:$XFD$199" dn="Z_40AF8D35_BE0F_4075_942A_A459537355E7_.wvu.Rows" sId="1"/>
    <undo index="0" exp="area" ref3D="1" dr="$A$197:$XFD$199" dn="Z_3BC8A2A8_E6DA_4580_831A_3F6F11ADCEF2_.wvu.Rows" sId="1"/>
    <undo index="0" exp="area" ref3D="1" dr="$A$197:$XFD$199" dn="Z_BF505269_B908_40DB_A66E_94DF9FB9B769_.wvu.Rows" sId="1"/>
  </rrc>
  <rcc rId="1032" sId="1" numFmtId="4">
    <nc r="F78">
      <v>2535.9</v>
    </nc>
  </rcc>
  <rcc rId="1033" sId="1">
    <nc r="G78">
      <f>D78/F78*100</f>
    </nc>
  </rcc>
  <rcc rId="1034" sId="1">
    <nc r="B78" t="inlineStr">
      <is>
        <t>Мероприятия по улучшению жилищных условий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2014-2017 годы и период до 2020 года (субсидия)</t>
      </is>
    </nc>
  </rcc>
  <rfmt sheetId="1" sqref="F75">
    <dxf>
      <alignment wrapText="0" readingOrder="0"/>
    </dxf>
  </rfmt>
  <rcc rId="1035" sId="1">
    <oc r="F75">
      <f>F76+F77+F78+F79+F80+F81+F82+F83+F84+F85+F86+F87+F90+F91+F92+F93+F94+F95+F96+F97+F88+F89</f>
    </oc>
    <nc r="F75">
      <f>F76+F77+F79+F80+F81+F82+F83+F84+F85+F86+F87+F88+F91+F92+F93+F94+F95+F96+F97+F98+F89+F90+F99+F78</f>
    </nc>
  </rcc>
  <rfmt sheetId="1" sqref="F75:G75" start="0" length="2147483647">
    <dxf>
      <font>
        <color auto="1"/>
      </font>
    </dxf>
  </rfmt>
  <rcv guid="{40AF8D35-BE0F-4075-942A-A459537355E7}" action="delete"/>
  <rdn rId="0" localSheetId="1" customView="1" name="Z_40AF8D35_BE0F_4075_942A_A459537355E7_.wvu.PrintTitles" hidden="1" oldHidden="1">
    <formula>ДЧБ!$5:$5</formula>
    <oldFormula>ДЧБ!$5:$5</oldFormula>
  </rdn>
  <rdn rId="0" localSheetId="1" customView="1" name="Z_40AF8D35_BE0F_4075_942A_A459537355E7_.wvu.Rows" hidden="1" oldHidden="1">
    <formula>ДЧБ!$198:$200</formula>
    <oldFormula>ДЧБ!$198:$200</oldFormula>
  </rdn>
  <rcv guid="{40AF8D35-BE0F-4075-942A-A459537355E7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34:G203" start="0" length="2147483647">
    <dxf>
      <font>
        <color rgb="FFFF0000"/>
      </font>
    </dxf>
  </rfmt>
  <rcc rId="712" sId="1" numFmtId="4">
    <oc r="D135">
      <v>1032.3</v>
    </oc>
    <nc r="D135">
      <v>1202.3</v>
    </nc>
  </rcc>
  <rcc rId="713" sId="1" numFmtId="4">
    <oc r="D137">
      <v>1374.3</v>
    </oc>
    <nc r="D137">
      <v>1642.4</v>
    </nc>
  </rcc>
  <rcc rId="714" sId="1" numFmtId="4">
    <oc r="C139">
      <v>60670.3</v>
    </oc>
    <nc r="C139">
      <v>60386.8</v>
    </nc>
  </rcc>
  <rcc rId="715" sId="1" numFmtId="4">
    <oc r="D139">
      <v>50413.599999999999</v>
    </oc>
    <nc r="D139">
      <v>57823.1</v>
    </nc>
  </rcc>
  <rcc rId="716" sId="1" numFmtId="4">
    <oc r="C141">
      <v>9608.2999999999993</v>
    </oc>
    <nc r="C141">
      <v>9415.1</v>
    </nc>
  </rcc>
  <rcc rId="717" sId="1" numFmtId="4">
    <oc r="D141">
      <v>7716.9</v>
    </oc>
    <nc r="D141">
      <v>9105</v>
    </nc>
  </rcc>
  <rcc rId="718" sId="1" numFmtId="4">
    <oc r="C143">
      <v>3509.4</v>
    </oc>
    <nc r="C143">
      <v>3383.5</v>
    </nc>
  </rcc>
  <rcc rId="719" sId="1" numFmtId="4">
    <oc r="C145">
      <v>103595</v>
    </oc>
    <nc r="C145">
      <v>106780.3</v>
    </nc>
  </rcc>
  <rcc rId="720" sId="1" numFmtId="4">
    <oc r="D145">
      <v>89214.9</v>
    </oc>
    <nc r="D145">
      <v>102454</v>
    </nc>
  </rcc>
  <rcc rId="721" sId="1" numFmtId="4">
    <oc r="C156">
      <v>5240</v>
    </oc>
    <nc r="C156">
      <v>4670.8999999999996</v>
    </nc>
  </rcc>
  <rcc rId="722" sId="1" numFmtId="4">
    <oc r="D156">
      <v>3760.3</v>
    </oc>
    <nc r="D156">
      <v>4153.5</v>
    </nc>
  </rcc>
  <rcc rId="723" sId="1" numFmtId="4">
    <oc r="C158">
      <v>7392.8</v>
    </oc>
    <nc r="C158">
      <v>7564.8</v>
    </nc>
  </rcc>
  <rcc rId="724" sId="1" numFmtId="4">
    <oc r="D158">
      <v>6479.2</v>
    </oc>
    <nc r="D158">
      <v>7382.6</v>
    </nc>
  </rcc>
  <rcc rId="725" sId="1" numFmtId="4">
    <oc r="D161">
      <v>83.9</v>
    </oc>
    <nc r="D161">
      <v>219.9</v>
    </nc>
  </rcc>
  <rcc rId="726" sId="1" numFmtId="4">
    <oc r="C163">
      <v>59578.7</v>
    </oc>
    <nc r="C163">
      <v>61130.7</v>
    </nc>
  </rcc>
  <rcc rId="727" sId="1" numFmtId="4">
    <oc r="D163">
      <v>53672.4</v>
    </oc>
    <nc r="D163">
      <v>59649.9</v>
    </nc>
  </rcc>
  <rcc rId="728" sId="1" numFmtId="4">
    <oc r="D165">
      <v>0</v>
    </oc>
    <nc r="D165">
      <v>18500</v>
    </nc>
  </rcc>
  <rcc rId="729" sId="1" numFmtId="4">
    <oc r="C168">
      <v>2459.4</v>
    </oc>
    <nc r="C168">
      <v>2491.3000000000002</v>
    </nc>
  </rcc>
  <rcc rId="730" sId="1" numFmtId="4">
    <oc r="C169">
      <v>43846.8</v>
    </oc>
    <nc r="C169">
      <v>43276.1</v>
    </nc>
  </rcc>
  <rcc rId="731" sId="1" numFmtId="4">
    <oc r="D169">
      <v>40772.400000000001</v>
    </oc>
    <nc r="D169">
      <v>42198</v>
    </nc>
  </rcc>
  <rcc rId="732" sId="1" numFmtId="4">
    <oc r="D170">
      <v>77014</v>
    </oc>
    <nc r="D170">
      <v>80999.3</v>
    </nc>
  </rcc>
  <rcc rId="733" sId="1" numFmtId="4">
    <oc r="D171">
      <v>8955.4</v>
    </oc>
    <nc r="D171">
      <v>9903.1</v>
    </nc>
  </rcc>
  <rcc rId="734" sId="1" numFmtId="4">
    <oc r="C170">
      <v>88314.8</v>
    </oc>
    <nc r="C170">
      <v>89245.5</v>
    </nc>
  </rcc>
  <rcc rId="735" sId="1" numFmtId="4">
    <oc r="C175">
      <v>230894.7</v>
    </oc>
    <nc r="C175">
      <v>253642.4</v>
    </nc>
  </rcc>
  <rcc rId="736" sId="1" numFmtId="4">
    <oc r="D175">
      <v>204453.5</v>
    </oc>
    <nc r="D175">
      <v>238520.8</v>
    </nc>
  </rcc>
  <rcc rId="737" sId="1" numFmtId="4">
    <oc r="C176">
      <v>483412.8</v>
    </oc>
    <nc r="C176">
      <v>544121.80000000005</v>
    </nc>
  </rcc>
  <rcc rId="738" sId="1" numFmtId="4">
    <oc r="C177">
      <v>87469.5</v>
    </oc>
    <nc r="C177">
      <v>86767.5</v>
    </nc>
  </rcc>
  <rcc rId="739" sId="1" numFmtId="4">
    <oc r="D177">
      <v>76269.3</v>
    </oc>
    <nc r="D177">
      <v>84980.6</v>
    </nc>
  </rcc>
  <rcc rId="740" sId="1" numFmtId="4">
    <oc r="C178">
      <v>29203.7</v>
    </oc>
    <nc r="C178">
      <v>29041.3</v>
    </nc>
  </rcc>
  <rcc rId="741" sId="1" numFmtId="4">
    <oc r="D178">
      <v>25856.2</v>
    </oc>
    <nc r="D178">
      <v>28367.8</v>
    </nc>
  </rcc>
  <rcc rId="742" sId="1" numFmtId="4">
    <oc r="C179">
      <v>25668.400000000001</v>
    </oc>
    <nc r="C179">
      <v>25348.400000000001</v>
    </nc>
  </rcc>
  <rcc rId="743" sId="1" numFmtId="4">
    <oc r="D179">
      <v>21648.1</v>
    </oc>
    <nc r="D179">
      <v>25167.1</v>
    </nc>
  </rcc>
  <rcc rId="744" sId="1" numFmtId="4">
    <oc r="D176">
      <v>446490.9</v>
    </oc>
    <nc r="D176">
      <v>503989.7</v>
    </nc>
  </rcc>
  <rcc rId="745" sId="1" numFmtId="4">
    <oc r="C182">
      <v>101748.4</v>
    </oc>
    <nc r="C182">
      <v>102577.9</v>
    </nc>
  </rcc>
  <rcc rId="746" sId="1" numFmtId="4">
    <oc r="D182">
      <v>85775.9</v>
    </oc>
    <nc r="D182">
      <v>98331.5</v>
    </nc>
  </rcc>
  <rcc rId="747" sId="1" numFmtId="4">
    <oc r="D187">
      <v>6466.9</v>
    </oc>
    <nc r="D187">
      <v>7146.9</v>
    </nc>
  </rcc>
  <rcc rId="748" sId="1" numFmtId="4">
    <oc r="C188">
      <v>60713.599999999999</v>
    </oc>
    <nc r="C188">
      <v>67756.600000000006</v>
    </nc>
  </rcc>
  <rcc rId="749" sId="1" numFmtId="4">
    <oc r="D188">
      <v>55696.4</v>
    </oc>
    <nc r="D188">
      <v>64978.5</v>
    </nc>
  </rcc>
  <rcc rId="750" sId="1" numFmtId="4">
    <oc r="C189">
      <v>32761.7</v>
    </oc>
    <nc r="C189">
      <v>34623.699999999997</v>
    </nc>
  </rcc>
  <rcc rId="751" sId="1" numFmtId="4">
    <oc r="D189">
      <v>30918.6</v>
    </oc>
    <nc r="D189">
      <v>34527.699999999997</v>
    </nc>
  </rcc>
  <rcc rId="752" sId="1" numFmtId="4">
    <oc r="C192">
      <v>17480.900000000001</v>
    </oc>
    <nc r="C192">
      <v>17280.900000000001</v>
    </nc>
  </rcc>
  <rcc rId="753" sId="1" numFmtId="4">
    <oc r="D192">
      <v>14647.5</v>
    </oc>
    <nc r="D192">
      <v>16456.5</v>
    </nc>
  </rcc>
  <rcc rId="754" sId="1" numFmtId="4">
    <oc r="D195">
      <v>2766.1</v>
    </oc>
    <nc r="D195">
      <v>3245.9</v>
    </nc>
  </rcc>
  <rcc rId="755" sId="1" numFmtId="4">
    <oc r="C200">
      <v>5057.7</v>
    </oc>
    <nc r="C200">
      <v>5087.7</v>
    </nc>
  </rcc>
  <rcc rId="756" sId="1" numFmtId="4">
    <oc r="D200">
      <v>4735.2</v>
    </oc>
    <nc r="D200">
      <v>5084.7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8" sId="1" numFmtId="4">
    <oc r="F101">
      <v>2663.9</v>
    </oc>
    <nc r="F101">
      <v>2707.4</v>
    </nc>
  </rcc>
  <rfmt sheetId="1" sqref="F101:G101" start="0" length="2147483647">
    <dxf>
      <font>
        <color auto="1"/>
      </font>
    </dxf>
  </rfmt>
  <rcc rId="1039" sId="1" numFmtId="4">
    <oc r="F102">
      <v>60</v>
    </oc>
    <nc r="F102">
      <v>54</v>
    </nc>
  </rcc>
  <rfmt sheetId="1" sqref="F102:G102" start="0" length="2147483647">
    <dxf>
      <font>
        <color auto="1"/>
      </font>
    </dxf>
  </rfmt>
  <rcc rId="1040" sId="1" numFmtId="4">
    <oc r="F103">
      <v>41705.4</v>
    </oc>
    <nc r="F103">
      <v>49306.2</v>
    </nc>
  </rcc>
  <rfmt sheetId="1" sqref="F103:G103" start="0" length="2147483647">
    <dxf>
      <font>
        <color auto="1"/>
      </font>
    </dxf>
  </rfmt>
  <rfmt sheetId="1" sqref="F104:G104" start="0" length="2147483647">
    <dxf>
      <font>
        <color auto="1"/>
      </font>
    </dxf>
  </rfmt>
  <rcc rId="1041" sId="1" numFmtId="4">
    <oc r="F105">
      <v>4240</v>
    </oc>
    <nc r="F105">
      <v>4944.3999999999996</v>
    </nc>
  </rcc>
  <rfmt sheetId="1" sqref="F105:G105" start="0" length="2147483647">
    <dxf>
      <font>
        <color auto="1"/>
      </font>
    </dxf>
  </rfmt>
  <rfmt sheetId="1" sqref="F106:G106" start="0" length="2147483647">
    <dxf>
      <font>
        <color auto="1"/>
      </font>
    </dxf>
  </rfmt>
  <rcc rId="1042" sId="1" numFmtId="4">
    <oc r="F107">
      <v>630.4</v>
    </oc>
    <nc r="F107">
      <v>687.7</v>
    </nc>
  </rcc>
  <rfmt sheetId="1" sqref="F107:G107" start="0" length="2147483647">
    <dxf>
      <font>
        <color auto="1"/>
      </font>
    </dxf>
  </rfmt>
  <rcc rId="1043" sId="1" numFmtId="4">
    <oc r="F108">
      <v>2090.8000000000002</v>
    </oc>
    <nc r="F108">
      <v>2509.1</v>
    </nc>
  </rcc>
  <rfmt sheetId="1" sqref="F108:G108" start="0" length="2147483647">
    <dxf>
      <font>
        <color auto="1"/>
      </font>
    </dxf>
  </rfmt>
  <rcc rId="1044" sId="1" numFmtId="4">
    <oc r="F109">
      <v>4324.2</v>
    </oc>
    <nc r="F109">
      <v>14628.6</v>
    </nc>
  </rcc>
  <rfmt sheetId="1" sqref="F109:G109" start="0" length="2147483647">
    <dxf>
      <font>
        <color auto="1"/>
      </font>
    </dxf>
  </rfmt>
  <rcc rId="1045" sId="1" numFmtId="4">
    <oc r="F110">
      <v>117241.60000000001</v>
    </oc>
    <nc r="F110">
      <v>133950</v>
    </nc>
  </rcc>
  <rcc rId="1046" sId="1" numFmtId="4">
    <oc r="F111">
      <v>318542.7</v>
    </oc>
    <nc r="F111">
      <v>367033.5</v>
    </nc>
  </rcc>
  <rfmt sheetId="1" sqref="F110:G111" start="0" length="2147483647">
    <dxf>
      <font>
        <color auto="1"/>
      </font>
    </dxf>
  </rfmt>
  <rcc rId="1047" sId="1" numFmtId="4">
    <oc r="F112">
      <v>110.2</v>
    </oc>
    <nc r="F112">
      <v>84.5</v>
    </nc>
  </rcc>
  <rfmt sheetId="1" sqref="F112:G112" start="0" length="2147483647">
    <dxf>
      <font>
        <color auto="1"/>
      </font>
    </dxf>
  </rfmt>
  <rcc rId="1048" sId="1" numFmtId="4">
    <oc r="F113">
      <v>550</v>
    </oc>
    <nc r="F113">
      <v>718.8</v>
    </nc>
  </rcc>
  <rfmt sheetId="1" sqref="F113:G113" start="0" length="2147483647">
    <dxf>
      <font>
        <color auto="1"/>
      </font>
    </dxf>
  </rfmt>
  <rfmt sheetId="1" sqref="F114:G114" start="0" length="2147483647">
    <dxf>
      <font>
        <color auto="1"/>
      </font>
    </dxf>
  </rfmt>
  <rcc rId="1049" sId="1" numFmtId="4">
    <oc r="F115">
      <v>806.3</v>
    </oc>
    <nc r="F115">
      <v>879</v>
    </nc>
  </rcc>
  <rfmt sheetId="1" sqref="F115:G115" start="0" length="2147483647">
    <dxf>
      <font>
        <color auto="1"/>
      </font>
    </dxf>
  </rfmt>
  <rcc rId="1050" sId="1" numFmtId="4">
    <oc r="F116">
      <v>430.1</v>
    </oc>
    <nc r="F116">
      <v>573.5</v>
    </nc>
  </rcc>
  <rfmt sheetId="1" sqref="F116:G116" start="0" length="2147483647">
    <dxf>
      <font>
        <color auto="1"/>
      </font>
    </dxf>
  </rfmt>
  <rcc rId="1051" sId="1" numFmtId="4">
    <oc r="F117">
      <v>17700</v>
    </oc>
    <nc r="F117">
      <v>18831.099999999999</v>
    </nc>
  </rcc>
  <rfmt sheetId="1" sqref="F117:G117" start="0" length="2147483647">
    <dxf>
      <font>
        <color auto="1"/>
      </font>
    </dxf>
  </rfmt>
  <rcc rId="1052" sId="1" numFmtId="4">
    <oc r="F118">
      <v>12341.4</v>
    </oc>
    <nc r="F118">
      <v>11907.1</v>
    </nc>
  </rcc>
  <rfmt sheetId="1" sqref="F118:G118" start="0" length="2147483647">
    <dxf>
      <font>
        <color auto="1"/>
      </font>
    </dxf>
  </rfmt>
  <rfmt sheetId="1" sqref="F119:G119" start="0" length="2147483647">
    <dxf>
      <font>
        <color auto="1"/>
      </font>
    </dxf>
  </rfmt>
  <rfmt sheetId="1" sqref="F120:G120" start="0" length="2147483647">
    <dxf>
      <font>
        <color auto="1"/>
      </font>
    </dxf>
  </rfmt>
  <rrc rId="1053" sId="1" ref="A121:XFD121" action="insertRow">
    <undo index="0" exp="area" ref3D="1" dr="$A$198:$XFD$200" dn="Z_88127E63_12D7_4F66_B662_AB9F1540D418_.wvu.Rows" sId="1"/>
    <undo index="0" exp="area" ref3D="1" dr="$A$198:$XFD$200" dn="Z_40AF8D35_BE0F_4075_942A_A459537355E7_.wvu.Rows" sId="1"/>
    <undo index="0" exp="area" ref3D="1" dr="$A$198:$XFD$200" dn="Z_3BC8A2A8_E6DA_4580_831A_3F6F11ADCEF2_.wvu.Rows" sId="1"/>
    <undo index="0" exp="area" ref3D="1" dr="$A$198:$XFD$200" dn="Z_BF505269_B908_40DB_A66E_94DF9FB9B769_.wvu.Rows" sId="1"/>
  </rrc>
  <rcc rId="1054" sId="1" numFmtId="4">
    <nc r="F121">
      <v>487.2</v>
    </nc>
  </rcc>
  <rcc rId="1055" sId="1">
    <nc r="G121">
      <f>D121/F121*100</f>
    </nc>
  </rcc>
  <rcc rId="1056" sId="1" numFmtId="4">
    <oc r="F122">
      <v>7658.2</v>
    </oc>
    <nc r="F122">
      <v>11837.4</v>
    </nc>
  </rcc>
  <rfmt sheetId="1" sqref="F122:G123" start="0" length="2147483647">
    <dxf>
      <font>
        <color auto="1"/>
      </font>
    </dxf>
  </rfmt>
  <rcc rId="1057" sId="1">
    <nc r="B121" t="inlineStr">
      <is>
        <t>Мероприятия по развитию газификации (субвенция)</t>
      </is>
    </nc>
  </rcc>
  <rcc rId="1058" sId="1">
    <oc r="F100">
      <f>F101+F102+F103+F104+F105+F106+F107+F108+F109+F110+F111++F112+F113+F114+F115+F116+F117+F118+F119+F120+F122+F123</f>
    </oc>
    <nc r="F100">
      <f>F101+F102+F103+F104+F105+F106+F107+F108+F109+F110+F111++F112+F113+F114+F115+F116+F117+F118+F119+F120+F122+F123+F121</f>
    </nc>
  </rcc>
  <rfmt sheetId="1" sqref="F100:G100" start="0" length="2147483647">
    <dxf>
      <font>
        <color auto="1"/>
      </font>
    </dxf>
  </rfmt>
  <rcv guid="{40AF8D35-BE0F-4075-942A-A459537355E7}" action="delete"/>
  <rdn rId="0" localSheetId="1" customView="1" name="Z_40AF8D35_BE0F_4075_942A_A459537355E7_.wvu.PrintTitles" hidden="1" oldHidden="1">
    <formula>ДЧБ!$5:$5</formula>
    <oldFormula>ДЧБ!$5:$5</oldFormula>
  </rdn>
  <rdn rId="0" localSheetId="1" customView="1" name="Z_40AF8D35_BE0F_4075_942A_A459537355E7_.wvu.Rows" hidden="1" oldHidden="1">
    <formula>ДЧБ!$199:$201</formula>
    <oldFormula>ДЧБ!$199:$201</oldFormula>
  </rdn>
  <rcv guid="{40AF8D35-BE0F-4075-942A-A459537355E7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127:G127" start="0" length="2147483647">
    <dxf>
      <font>
        <color auto="1"/>
      </font>
    </dxf>
  </rfmt>
  <rfmt sheetId="1" sqref="F125:G125" start="0" length="2147483647">
    <dxf>
      <font>
        <color auto="1"/>
      </font>
    </dxf>
  </rfmt>
  <rfmt sheetId="1" sqref="F126:G126" start="0" length="2147483647">
    <dxf>
      <font>
        <color auto="1"/>
      </font>
    </dxf>
  </rfmt>
  <rcc rId="1061" sId="1" numFmtId="4">
    <oc r="F130">
      <v>51.8</v>
    </oc>
    <nc r="F130">
      <v>71.8</v>
    </nc>
  </rcc>
  <rfmt sheetId="1" sqref="F130:G130" start="0" length="2147483647">
    <dxf>
      <font>
        <color auto="1"/>
      </font>
    </dxf>
  </rfmt>
  <rfmt sheetId="1" sqref="F124:G124" start="0" length="2147483647">
    <dxf>
      <font>
        <color auto="1"/>
      </font>
    </dxf>
  </rfmt>
  <rfmt sheetId="1" sqref="F131:G131" start="0" length="2147483647">
    <dxf>
      <font>
        <color auto="1"/>
      </font>
    </dxf>
  </rfmt>
  <rfmt sheetId="1" sqref="F132:G132" start="0" length="2147483647">
    <dxf>
      <font>
        <color auto="1"/>
      </font>
    </dxf>
  </rfmt>
  <rfmt sheetId="1" sqref="F133:G133" start="0" length="2147483647">
    <dxf>
      <font>
        <color auto="1"/>
      </font>
    </dxf>
  </rfmt>
  <rfmt sheetId="1" sqref="F134:G134" start="0" length="2147483647">
    <dxf>
      <font>
        <color auto="1"/>
      </font>
    </dxf>
  </rfmt>
  <rfmt sheetId="1" sqref="F68:G69" start="0" length="2147483647">
    <dxf>
      <font>
        <color auto="1"/>
      </font>
    </dxf>
  </rfmt>
  <rcc rId="1062" sId="1" numFmtId="4">
    <oc r="F14">
      <v>196.6</v>
    </oc>
    <nc r="F14">
      <v>196.5</v>
    </nc>
  </rcc>
  <rfmt sheetId="1" sqref="F6:G6" start="0" length="2147483647">
    <dxf>
      <font>
        <color auto="1"/>
      </font>
    </dxf>
  </rfmt>
  <rfmt sheetId="1" sqref="F135:G135" start="0" length="2147483647">
    <dxf>
      <font>
        <color auto="1"/>
      </font>
    </dxf>
  </rfmt>
  <rfmt sheetId="1" sqref="F128:F129" start="0" length="2147483647">
    <dxf>
      <font>
        <color auto="1"/>
      </font>
    </dxf>
  </rfmt>
  <rfmt sheetId="1" sqref="F96" start="0" length="2147483647">
    <dxf>
      <font>
        <color auto="1"/>
      </font>
    </dxf>
  </rfmt>
  <rfmt sheetId="1" sqref="F89:F92" start="0" length="2147483647">
    <dxf>
      <font>
        <color auto="1"/>
      </font>
    </dxf>
  </rfmt>
  <rfmt sheetId="1" sqref="F86" start="0" length="2147483647">
    <dxf>
      <font>
        <color auto="1"/>
      </font>
    </dxf>
  </rfmt>
  <rfmt sheetId="1" sqref="F83" start="0" length="2147483647">
    <dxf>
      <font>
        <color auto="1"/>
      </font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206" start="0" length="2147483647">
    <dxf>
      <font>
        <color auto="1"/>
      </font>
    </dxf>
  </rfmt>
  <rfmt sheetId="1" sqref="G206" start="0" length="2147483647">
    <dxf>
      <font>
        <color auto="1"/>
      </font>
    </dxf>
  </rfmt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0AF8D35-BE0F-4075-942A-A459537355E7}" action="delete"/>
  <rdn rId="0" localSheetId="1" customView="1" name="Z_40AF8D35_BE0F_4075_942A_A459537355E7_.wvu.PrintTitles" hidden="1" oldHidden="1">
    <formula>ДЧБ!$5:$5</formula>
    <oldFormula>ДЧБ!$5:$5</oldFormula>
  </rdn>
  <rdn rId="0" localSheetId="1" customView="1" name="Z_40AF8D35_BE0F_4075_942A_A459537355E7_.wvu.Rows" hidden="1" oldHidden="1">
    <formula>ДЧБ!$199:$201</formula>
    <oldFormula>ДЧБ!$199:$201</oldFormula>
  </rdn>
  <rcv guid="{40AF8D35-BE0F-4075-942A-A459537355E7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5" sId="1" numFmtId="4">
    <oc r="F45">
      <v>6172.1</v>
    </oc>
    <nc r="F45">
      <v>6161.2</v>
    </nc>
  </rcc>
  <rcc rId="1066" sId="1" numFmtId="4">
    <oc r="F46">
      <v>0</v>
    </oc>
    <nc r="F46">
      <v>10.9</v>
    </nc>
  </rcc>
  <rcv guid="{40AF8D35-BE0F-4075-942A-A459537355E7}" action="delete"/>
  <rdn rId="0" localSheetId="1" customView="1" name="Z_40AF8D35_BE0F_4075_942A_A459537355E7_.wvu.PrintTitles" hidden="1" oldHidden="1">
    <formula>ДЧБ!$5:$5</formula>
    <oldFormula>ДЧБ!$5:$5</oldFormula>
  </rdn>
  <rdn rId="0" localSheetId="1" customView="1" name="Z_40AF8D35_BE0F_4075_942A_A459537355E7_.wvu.Rows" hidden="1" oldHidden="1">
    <formula>ДЧБ!$199:$201</formula>
    <oldFormula>ДЧБ!$199:$201</oldFormula>
  </rdn>
  <rcv guid="{40AF8D35-BE0F-4075-942A-A459537355E7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9" sId="1">
    <nc r="A78" t="inlineStr">
      <is>
        <t>R0181</t>
      </is>
    </nc>
  </rcc>
  <rcc rId="1070" sId="1">
    <nc r="A99" t="inlineStr">
      <is>
        <t>71060</t>
      </is>
    </nc>
  </rcc>
  <rcc rId="1071" sId="1">
    <nc r="A121" t="inlineStr">
      <is>
        <t>70112</t>
      </is>
    </nc>
  </rcc>
  <rcc rId="1072" sId="1">
    <oc r="C5" t="inlineStr">
      <is>
        <t>Бюджетные назначения        2017  год</t>
      </is>
    </oc>
    <nc r="C5" t="inlineStr">
      <is>
        <t>Бюджетные назначения        2017 год</t>
      </is>
    </nc>
  </rcc>
  <rcc rId="1073" sId="1">
    <oc r="E8">
      <f>D8/C8*100</f>
    </oc>
    <nc r="E8">
      <f>D8/C8*100</f>
    </nc>
  </rcc>
  <rcc rId="1074" sId="1">
    <oc r="E9">
      <f>D9/C9*100</f>
    </oc>
    <nc r="E9">
      <f>D9/C9*100</f>
    </nc>
  </rcc>
  <rcc rId="1075" sId="1">
    <oc r="E10">
      <f>D10/C10*100</f>
    </oc>
    <nc r="E10">
      <f>D10/C10*100</f>
    </nc>
  </rcc>
  <rcc rId="1076" sId="1">
    <oc r="E11">
      <f>D11/C11*100</f>
    </oc>
    <nc r="E11">
      <f>D11/C11*100</f>
    </nc>
  </rcc>
  <rcc rId="1077" sId="1" odxf="1" dxf="1">
    <oc r="E12">
      <f>D12/C12*100</f>
    </oc>
    <nc r="E12">
      <f>D12/C12*100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078" sId="1">
    <oc r="E13">
      <f>D13/C13*100</f>
    </oc>
    <nc r="E13">
      <f>D13/C13*100</f>
    </nc>
  </rcc>
  <rcc rId="1079" sId="1">
    <oc r="E14">
      <f>D14/C14*100</f>
    </oc>
    <nc r="E14">
      <f>D14/C14*100</f>
    </nc>
  </rcc>
  <rcc rId="1080" sId="1">
    <oc r="E15">
      <f>D15/C15*100</f>
    </oc>
    <nc r="E15">
      <f>D15/C15*100</f>
    </nc>
  </rcc>
  <rcc rId="1081" sId="1">
    <nc r="E16">
      <f>D16/C16*100</f>
    </nc>
  </rcc>
  <rcc rId="1082" sId="1" odxf="1" dxf="1">
    <oc r="E17">
      <f>D17/C17*100</f>
    </oc>
    <nc r="E17">
      <f>D17/C17*100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083" sId="1">
    <oc r="E18">
      <f>D18/C18*100</f>
    </oc>
    <nc r="E18">
      <f>D18/C18*100</f>
    </nc>
  </rcc>
  <rcc rId="1084" sId="1">
    <oc r="E19">
      <f>D19/C19*100</f>
    </oc>
    <nc r="E19">
      <f>D19/C19*100</f>
    </nc>
  </rcc>
  <rcc rId="1085" sId="1">
    <oc r="E20">
      <f>D20/C20*100</f>
    </oc>
    <nc r="E20">
      <f>D20/C20*100</f>
    </nc>
  </rcc>
  <rcc rId="1086" sId="1" odxf="1" dxf="1">
    <oc r="E21">
      <f>D21/C21*100</f>
    </oc>
    <nc r="E21">
      <f>D21/C21*100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087" sId="1">
    <oc r="E22">
      <f>D22/C22*100</f>
    </oc>
    <nc r="E22">
      <f>D22/C22*100</f>
    </nc>
  </rcc>
  <rcc rId="1088" sId="1">
    <oc r="E23">
      <f>D23/C23*100</f>
    </oc>
    <nc r="E23">
      <f>D23/C23*100</f>
    </nc>
  </rcc>
  <rcc rId="1089" sId="1" odxf="1" dxf="1">
    <oc r="E24">
      <f>D24/C24*100</f>
    </oc>
    <nc r="E24">
      <f>D24/C24*100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090" sId="1">
    <oc r="E25">
      <f>D25/C25*100</f>
    </oc>
    <nc r="E25">
      <f>D25/C25*100</f>
    </nc>
  </rcc>
  <rcc rId="1091" sId="1">
    <oc r="E26">
      <f>D26/C26*100</f>
    </oc>
    <nc r="E26">
      <f>D26/C26*100</f>
    </nc>
  </rcc>
  <rcc rId="1092" sId="1" odxf="1" dxf="1">
    <nc r="E27">
      <f>D27/C27*100</f>
    </nc>
    <odxf>
      <font>
        <b/>
        <sz val="9"/>
        <color rgb="FFFF0000"/>
        <name val="Times New Roman"/>
        <scheme val="none"/>
      </font>
    </odxf>
    <ndxf>
      <font>
        <b val="0"/>
        <sz val="9"/>
        <color rgb="FFFF0000"/>
        <name val="Times New Roman"/>
        <scheme val="none"/>
      </font>
    </ndxf>
  </rcc>
  <rcc rId="1093" sId="1" odxf="1" dxf="1">
    <oc r="E28">
      <f>D28/C28*100</f>
    </oc>
    <nc r="E28">
      <f>D28/C28*100</f>
    </nc>
    <odxf>
      <font>
        <b/>
        <sz val="9"/>
        <color theme="1"/>
        <name val="Times New Roman"/>
        <scheme val="none"/>
      </font>
    </odxf>
    <ndxf>
      <font>
        <b val="0"/>
        <sz val="9"/>
        <color theme="1"/>
        <name val="Times New Roman"/>
        <scheme val="none"/>
      </font>
    </ndxf>
  </rcc>
  <rcc rId="1094" sId="1" odxf="1" dxf="1">
    <oc r="E29">
      <f>D29/C29*100</f>
    </oc>
    <nc r="E29">
      <f>D29/C29*100</f>
    </nc>
    <odxf>
      <font>
        <sz val="9"/>
        <color theme="1"/>
        <name val="Times New Roman"/>
        <scheme val="none"/>
      </font>
    </odxf>
    <ndxf>
      <font>
        <sz val="9"/>
        <color theme="1"/>
        <name val="Times New Roman"/>
        <scheme val="none"/>
      </font>
    </ndxf>
  </rcc>
  <rcc rId="1095" sId="1" odxf="1" dxf="1">
    <oc r="E30">
      <f>D30/C30*100</f>
    </oc>
    <nc r="E30">
      <f>D30/C30*100</f>
    </nc>
    <odxf>
      <font>
        <sz val="9"/>
        <color theme="1"/>
        <name val="Times New Roman"/>
        <scheme val="none"/>
      </font>
    </odxf>
    <ndxf>
      <font>
        <sz val="9"/>
        <color theme="1"/>
        <name val="Times New Roman"/>
        <scheme val="none"/>
      </font>
    </ndxf>
  </rcc>
  <rcc rId="1096" sId="1" odxf="1" dxf="1">
    <oc r="E31">
      <f>D31/C31*100</f>
    </oc>
    <nc r="E31">
      <f>D31/C31*100</f>
    </nc>
    <odxf>
      <font>
        <sz val="9"/>
        <color theme="1"/>
        <name val="Times New Roman"/>
        <scheme val="none"/>
      </font>
    </odxf>
    <ndxf>
      <font>
        <sz val="9"/>
        <color theme="1"/>
        <name val="Times New Roman"/>
        <scheme val="none"/>
      </font>
    </ndxf>
  </rcc>
  <rcc rId="1097" sId="1" odxf="1" dxf="1">
    <oc r="E32">
      <f>D32/C32*100</f>
    </oc>
    <nc r="E32">
      <f>D32/C32*100</f>
    </nc>
    <odxf>
      <font>
        <sz val="9"/>
        <color theme="1"/>
        <name val="Times New Roman"/>
        <scheme val="none"/>
      </font>
    </odxf>
    <ndxf>
      <font>
        <sz val="9"/>
        <color theme="1"/>
        <name val="Times New Roman"/>
        <scheme val="none"/>
      </font>
    </ndxf>
  </rcc>
  <rcc rId="1098" sId="1" odxf="1" dxf="1">
    <oc r="E33">
      <f>D33/C33*100</f>
    </oc>
    <nc r="E33">
      <f>D33/C33*100</f>
    </nc>
    <odxf>
      <font>
        <sz val="9"/>
        <color theme="1"/>
        <name val="Times New Roman"/>
        <scheme val="none"/>
      </font>
    </odxf>
    <ndxf>
      <font>
        <sz val="9"/>
        <color theme="1"/>
        <name val="Times New Roman"/>
        <scheme val="none"/>
      </font>
    </ndxf>
  </rcc>
  <rcc rId="1099" sId="1" odxf="1" dxf="1">
    <oc r="E34">
      <f>D34/C34*100</f>
    </oc>
    <nc r="E34">
      <f>D34/C34*100</f>
    </nc>
    <odxf>
      <font>
        <sz val="9"/>
        <color theme="1"/>
        <name val="Times New Roman"/>
        <scheme val="none"/>
      </font>
    </odxf>
    <ndxf>
      <font>
        <sz val="9"/>
        <color theme="1"/>
        <name val="Times New Roman"/>
        <scheme val="none"/>
      </font>
    </ndxf>
  </rcc>
  <rcc rId="1100" sId="1" odxf="1" dxf="1">
    <oc r="E35">
      <f>D35/C35*100</f>
    </oc>
    <nc r="E35">
      <f>D35/C35*100</f>
    </nc>
    <odxf>
      <font>
        <sz val="9"/>
        <color theme="1"/>
        <name val="Times New Roman"/>
        <scheme val="none"/>
      </font>
    </odxf>
    <ndxf>
      <font>
        <sz val="9"/>
        <color theme="1"/>
        <name val="Times New Roman"/>
        <scheme val="none"/>
      </font>
    </ndxf>
  </rcc>
  <rcc rId="1101" sId="1" odxf="1" dxf="1">
    <oc r="E36">
      <f>D36/C36*100</f>
    </oc>
    <nc r="E36">
      <f>D36/C36*100</f>
    </nc>
    <odxf>
      <font>
        <sz val="9"/>
        <color theme="1"/>
        <name val="Times New Roman"/>
        <scheme val="none"/>
      </font>
    </odxf>
    <ndxf>
      <font>
        <sz val="9"/>
        <color theme="1"/>
        <name val="Times New Roman"/>
        <scheme val="none"/>
      </font>
    </ndxf>
  </rcc>
  <rcc rId="1102" sId="1" odxf="1" dxf="1">
    <oc r="E37">
      <f>D37/C37*100</f>
    </oc>
    <nc r="E37">
      <f>D37/C37*100</f>
    </nc>
    <odxf>
      <font>
        <sz val="9"/>
        <color theme="1"/>
        <name val="Times New Roman"/>
        <scheme val="none"/>
      </font>
    </odxf>
    <ndxf>
      <font>
        <sz val="9"/>
        <color theme="1"/>
        <name val="Times New Roman"/>
        <scheme val="none"/>
      </font>
    </ndxf>
  </rcc>
  <rcc rId="1103" sId="1" odxf="1" dxf="1">
    <oc r="E38">
      <f>D38/C38*100</f>
    </oc>
    <nc r="E38">
      <f>D38/C38*100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104" sId="1">
    <oc r="E39">
      <f>D39/C39*100</f>
    </oc>
    <nc r="E39">
      <f>D39/C39*100</f>
    </nc>
  </rcc>
  <rcc rId="1105" sId="1">
    <oc r="E40">
      <f>D40/C40*100</f>
    </oc>
    <nc r="E40">
      <f>D40/C40*100</f>
    </nc>
  </rcc>
  <rcc rId="1106" sId="1">
    <oc r="E41">
      <f>D41/C41*100</f>
    </oc>
    <nc r="E41">
      <f>D41/C41*100</f>
    </nc>
  </rcc>
  <rcc rId="1107" sId="1">
    <oc r="E42">
      <f>D42/C42*100</f>
    </oc>
    <nc r="E42">
      <f>D42/C42*100</f>
    </nc>
  </rcc>
  <rcc rId="1108" sId="1" odxf="1" dxf="1">
    <oc r="E43">
      <f>D43/C43*100</f>
    </oc>
    <nc r="E43">
      <f>D43/C43*100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109" sId="1" odxf="1" dxf="1">
    <oc r="E44">
      <f>D44/C44*100</f>
    </oc>
    <nc r="E44">
      <f>D44/C44*100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110" sId="1">
    <oc r="E45">
      <f>D45/C45*100</f>
    </oc>
    <nc r="E45">
      <f>D45/C45*100</f>
    </nc>
  </rcc>
  <rcc rId="1111" sId="1">
    <oc r="E46">
      <f>D46/C46*100</f>
    </oc>
    <nc r="E46">
      <f>D46/C46*100</f>
    </nc>
  </rcc>
  <rcc rId="1112" sId="1">
    <oc r="E47">
      <f>D47/C47*100</f>
    </oc>
    <nc r="E47">
      <f>D47/C47*100</f>
    </nc>
  </rcc>
  <rcc rId="1113" sId="1">
    <oc r="E48">
      <f>D48/C48*100</f>
    </oc>
    <nc r="E48">
      <f>D48/C48*100</f>
    </nc>
  </rcc>
  <rcc rId="1114" sId="1">
    <oc r="E49">
      <f>D49/C49*100</f>
    </oc>
    <nc r="E49">
      <f>D49/C49*100</f>
    </nc>
  </rcc>
  <rcc rId="1115" sId="1" odxf="1" dxf="1">
    <oc r="E50">
      <f>D50/C50*100</f>
    </oc>
    <nc r="E50">
      <f>D50/C50*100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116" sId="1">
    <oc r="E51">
      <f>D51/C51*100</f>
    </oc>
    <nc r="E51">
      <f>D51/C51*100</f>
    </nc>
  </rcc>
  <rcc rId="1117" sId="1">
    <oc r="E52">
      <f>D52/C52*100</f>
    </oc>
    <nc r="E52">
      <f>D52/C52*100</f>
    </nc>
  </rcc>
  <rcc rId="1118" sId="1">
    <oc r="E53">
      <f>D53/C53*100</f>
    </oc>
    <nc r="E53">
      <f>D53/C53*100</f>
    </nc>
  </rcc>
  <rcc rId="1119" sId="1">
    <oc r="E54">
      <f>D54/C54*100</f>
    </oc>
    <nc r="E54">
      <f>D54/C54*100</f>
    </nc>
  </rcc>
  <rcc rId="1120" sId="1">
    <oc r="E55">
      <f>D55/C55*100</f>
    </oc>
    <nc r="E55">
      <f>D55/C55*100</f>
    </nc>
  </rcc>
  <rcc rId="1121" sId="1">
    <oc r="E56">
      <f>D56/C56*100</f>
    </oc>
    <nc r="E56">
      <f>D56/C56*100</f>
    </nc>
  </rcc>
  <rcc rId="1122" sId="1">
    <oc r="E57">
      <f>D57/C57*100</f>
    </oc>
    <nc r="E57">
      <f>D57/C57*100</f>
    </nc>
  </rcc>
  <rcc rId="1123" sId="1">
    <oc r="E58">
      <f>D58/C58*100</f>
    </oc>
    <nc r="E58">
      <f>D58/C58*100</f>
    </nc>
  </rcc>
  <rcc rId="1124" sId="1">
    <oc r="E59">
      <f>D59/C59*100</f>
    </oc>
    <nc r="E59">
      <f>D59/C59*100</f>
    </nc>
  </rcc>
  <rcc rId="1125" sId="1">
    <oc r="E60">
      <f>D60/C60*100</f>
    </oc>
    <nc r="E60">
      <f>D60/C60*100</f>
    </nc>
  </rcc>
  <rcc rId="1126" sId="1">
    <oc r="E61">
      <f>D61/C61*100</f>
    </oc>
    <nc r="E61">
      <f>D61/C61*100</f>
    </nc>
  </rcc>
  <rcc rId="1127" sId="1">
    <oc r="E62">
      <f>D62/C62*100</f>
    </oc>
    <nc r="E62">
      <f>D62/C62*100</f>
    </nc>
  </rcc>
  <rcc rId="1128" sId="1">
    <oc r="E63">
      <f>D63/C63*100</f>
    </oc>
    <nc r="E63">
      <f>D63/C63*100</f>
    </nc>
  </rcc>
  <rcc rId="1129" sId="1">
    <oc r="E64">
      <f>D64/C64*100</f>
    </oc>
    <nc r="E64">
      <f>D64/C64*100</f>
    </nc>
  </rcc>
  <rcc rId="1130" sId="1" odxf="1" dxf="1">
    <nc r="E65">
      <f>D65/C65*100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131" sId="1">
    <nc r="E66">
      <f>D66/C66*100</f>
    </nc>
  </rcc>
  <rcc rId="1132" sId="1">
    <nc r="E67">
      <f>D67/C67*100</f>
    </nc>
  </rcc>
  <rcc rId="1133" sId="1" odxf="1" dxf="1">
    <oc r="E68">
      <f>D68/C68*100</f>
    </oc>
    <nc r="E68">
      <f>D68/C68*100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134" sId="1" odxf="1" dxf="1">
    <oc r="E69">
      <f>D69/C69*100</f>
    </oc>
    <nc r="E69">
      <f>D69/C69*100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135" sId="1" odxf="1" dxf="1">
    <oc r="E70">
      <f>D70/C70*100</f>
    </oc>
    <nc r="E70">
      <f>D70/C70*100</f>
    </nc>
    <odxf>
      <font>
        <b/>
        <sz val="9"/>
        <color theme="1"/>
        <name val="Times New Roman"/>
        <scheme val="none"/>
      </font>
    </odxf>
    <ndxf>
      <font>
        <b val="0"/>
        <sz val="9"/>
        <color theme="1"/>
        <name val="Times New Roman"/>
        <scheme val="none"/>
      </font>
    </ndxf>
  </rcc>
  <rcc rId="1136" sId="1">
    <nc r="E71">
      <f>D71/C71*100</f>
    </nc>
  </rcc>
  <rcc rId="1137" sId="1">
    <nc r="E72">
      <f>D72/C72*100</f>
    </nc>
  </rcc>
  <rcc rId="1138" sId="1">
    <nc r="E73">
      <f>D73/C73*100</f>
    </nc>
  </rcc>
  <rcc rId="1139" sId="1">
    <oc r="E74">
      <f>D74/C74*100</f>
    </oc>
    <nc r="E74">
      <f>D74/C74*100</f>
    </nc>
  </rcc>
  <rcc rId="1140" sId="1" odxf="1" dxf="1">
    <oc r="E75">
      <f>D75/C75*100</f>
    </oc>
    <nc r="E75">
      <f>D75/C75*100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141" sId="1">
    <oc r="E76">
      <f>D76/C76*100</f>
    </oc>
    <nc r="E76">
      <f>D76/C76*100</f>
    </nc>
  </rcc>
  <rcc rId="1142" sId="1">
    <oc r="E77">
      <f>D77/C77*100</f>
    </oc>
    <nc r="E77">
      <f>D77/C77*100</f>
    </nc>
  </rcc>
  <rcc rId="1143" sId="1">
    <nc r="E78">
      <f>D78/C78*100</f>
    </nc>
  </rcc>
  <rcc rId="1144" sId="1">
    <oc r="E79">
      <f>D79/C79*100</f>
    </oc>
    <nc r="E79">
      <f>D79/C79*100</f>
    </nc>
  </rcc>
  <rcc rId="1145" sId="1">
    <oc r="E80">
      <f>D80/C80*100</f>
    </oc>
    <nc r="E80">
      <f>D80/C80*100</f>
    </nc>
  </rcc>
  <rcc rId="1146" sId="1">
    <oc r="E81">
      <f>D81/C81*100</f>
    </oc>
    <nc r="E81">
      <f>D81/C81*100</f>
    </nc>
  </rcc>
  <rcc rId="1147" sId="1">
    <oc r="E82">
      <f>D82/C82*100</f>
    </oc>
    <nc r="E82">
      <f>D82/C82*100</f>
    </nc>
  </rcc>
  <rcc rId="1148" sId="1">
    <oc r="E83">
      <f>D83/C83*100</f>
    </oc>
    <nc r="E83">
      <f>D83/C83*100</f>
    </nc>
  </rcc>
  <rcc rId="1149" sId="1">
    <oc r="E84">
      <f>D84/C84*100</f>
    </oc>
    <nc r="E84">
      <f>D84/C84*100</f>
    </nc>
  </rcc>
  <rcc rId="1150" sId="1">
    <oc r="E85">
      <f>D85/C85*100</f>
    </oc>
    <nc r="E85">
      <f>D85/C85*100</f>
    </nc>
  </rcc>
  <rcc rId="1151" sId="1">
    <oc r="E86">
      <f>D86/C86*100</f>
    </oc>
    <nc r="E86">
      <f>D86/C86*100</f>
    </nc>
  </rcc>
  <rcc rId="1152" sId="1">
    <oc r="E87">
      <f>D87/C87*100</f>
    </oc>
    <nc r="E87">
      <f>D87/C87*100</f>
    </nc>
  </rcc>
  <rcc rId="1153" sId="1">
    <oc r="E88">
      <f>D88/C88*100</f>
    </oc>
    <nc r="E88">
      <f>D88/C88*100</f>
    </nc>
  </rcc>
  <rcc rId="1154" sId="1">
    <oc r="E89">
      <f>D89/C89*100</f>
    </oc>
    <nc r="E89">
      <f>D89/C89*100</f>
    </nc>
  </rcc>
  <rcc rId="1155" sId="1">
    <oc r="E90">
      <f>D90/C90*100</f>
    </oc>
    <nc r="E90">
      <f>D90/C90*100</f>
    </nc>
  </rcc>
  <rcc rId="1156" sId="1">
    <oc r="E91">
      <f>D91/C91*100</f>
    </oc>
    <nc r="E91">
      <f>D91/C91*100</f>
    </nc>
  </rcc>
  <rcc rId="1157" sId="1">
    <oc r="E92">
      <f>D92/C92*100</f>
    </oc>
    <nc r="E92">
      <f>D92/C92*100</f>
    </nc>
  </rcc>
  <rcc rId="1158" sId="1">
    <oc r="E93">
      <f>D93/C93*100</f>
    </oc>
    <nc r="E93">
      <f>D93/C93*100</f>
    </nc>
  </rcc>
  <rcc rId="1159" sId="1">
    <oc r="E94">
      <f>D94/C94*100</f>
    </oc>
    <nc r="E94">
      <f>D94/C94*100</f>
    </nc>
  </rcc>
  <rcc rId="1160" sId="1" odxf="1" dxf="1">
    <nc r="E95">
      <f>D95/C95*100</f>
    </nc>
    <odxf>
      <font>
        <sz val="9"/>
        <color rgb="FFFF0000"/>
        <name val="Times New Roman"/>
        <scheme val="none"/>
      </font>
    </odxf>
    <ndxf>
      <font>
        <sz val="9"/>
        <color rgb="FFFF0000"/>
        <name val="Times New Roman"/>
        <scheme val="none"/>
      </font>
    </ndxf>
  </rcc>
  <rcc rId="1161" sId="1">
    <oc r="E96">
      <f>D96/C96*100</f>
    </oc>
    <nc r="E96">
      <f>D96/C96*100</f>
    </nc>
  </rcc>
  <rcc rId="1162" sId="1">
    <oc r="E97">
      <f>D97/C97*100</f>
    </oc>
    <nc r="E97">
      <f>D97/C97*100</f>
    </nc>
  </rcc>
  <rcc rId="1163" sId="1">
    <nc r="E98">
      <f>D98/C98*100</f>
    </nc>
  </rcc>
  <rcc rId="1164" sId="1">
    <nc r="E99">
      <f>D99/C99*100</f>
    </nc>
  </rcc>
  <rcc rId="1165" sId="1" odxf="1" dxf="1">
    <oc r="E100">
      <f>D100/C100*100</f>
    </oc>
    <nc r="E100">
      <f>D100/C100*100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166" sId="1">
    <oc r="E101">
      <f>D101/C101*100</f>
    </oc>
    <nc r="E101">
      <f>D101/C101*100</f>
    </nc>
  </rcc>
  <rcc rId="1167" sId="1">
    <nc r="E102">
      <f>D102/C102*100</f>
    </nc>
  </rcc>
  <rcc rId="1168" sId="1">
    <oc r="E103">
      <f>D103/C103*100</f>
    </oc>
    <nc r="E103">
      <f>D103/C103*100</f>
    </nc>
  </rcc>
  <rcc rId="1169" sId="1">
    <oc r="E104">
      <f>D104/C104*100</f>
    </oc>
    <nc r="E104">
      <f>D104/C104*100</f>
    </nc>
  </rcc>
  <rcc rId="1170" sId="1">
    <oc r="E105">
      <f>D105/C105*100</f>
    </oc>
    <nc r="E105">
      <f>D105/C105*100</f>
    </nc>
  </rcc>
  <rcc rId="1171" sId="1">
    <oc r="E106">
      <f>D106/C106*100</f>
    </oc>
    <nc r="E106">
      <f>D106/C106*100</f>
    </nc>
  </rcc>
  <rcc rId="1172" sId="1">
    <oc r="E107">
      <f>D107/C107*100</f>
    </oc>
    <nc r="E107">
      <f>D107/C107*100</f>
    </nc>
  </rcc>
  <rcc rId="1173" sId="1">
    <oc r="E108">
      <f>D108/C108*100</f>
    </oc>
    <nc r="E108">
      <f>D108/C108*100</f>
    </nc>
  </rcc>
  <rcc rId="1174" sId="1">
    <oc r="E109">
      <f>D109/C109*100</f>
    </oc>
    <nc r="E109">
      <f>D109/C109*100</f>
    </nc>
  </rcc>
  <rcc rId="1175" sId="1">
    <oc r="E110">
      <f>D110/C110*100</f>
    </oc>
    <nc r="E110">
      <f>D110/C110*100</f>
    </nc>
  </rcc>
  <rcc rId="1176" sId="1">
    <oc r="E111">
      <f>D111/C111*100</f>
    </oc>
    <nc r="E111">
      <f>D111/C111*100</f>
    </nc>
  </rcc>
  <rcc rId="1177" sId="1">
    <oc r="E112">
      <f>D112/C112*100</f>
    </oc>
    <nc r="E112">
      <f>D112/C112*100</f>
    </nc>
  </rcc>
  <rcc rId="1178" sId="1">
    <oc r="E113">
      <f>D113/C113*100</f>
    </oc>
    <nc r="E113">
      <f>D113/C113*100</f>
    </nc>
  </rcc>
  <rcc rId="1179" sId="1">
    <oc r="E114">
      <f>D114/C114*100</f>
    </oc>
    <nc r="E114">
      <f>D114/C114*100</f>
    </nc>
  </rcc>
  <rcc rId="1180" sId="1">
    <oc r="E115">
      <f>D115/C115*100</f>
    </oc>
    <nc r="E115">
      <f>D115/C115*100</f>
    </nc>
  </rcc>
  <rcc rId="1181" sId="1">
    <oc r="E116">
      <f>D116/C116*100</f>
    </oc>
    <nc r="E116">
      <f>D116/C116*100</f>
    </nc>
  </rcc>
  <rcc rId="1182" sId="1">
    <oc r="E117">
      <f>D117/C117*100</f>
    </oc>
    <nc r="E117">
      <f>D117/C117*100</f>
    </nc>
  </rcc>
  <rcc rId="1183" sId="1">
    <oc r="E118">
      <f>D118/C118*100</f>
    </oc>
    <nc r="E118">
      <f>D118/C118*100</f>
    </nc>
  </rcc>
  <rcc rId="1184" sId="1">
    <nc r="E119">
      <f>D119/C119*100</f>
    </nc>
  </rcc>
  <rcc rId="1185" sId="1">
    <nc r="E120">
      <f>D120/C120*100</f>
    </nc>
  </rcc>
  <rcc rId="1186" sId="1">
    <nc r="E121">
      <f>D121/C121*100</f>
    </nc>
  </rcc>
  <rcc rId="1187" sId="1">
    <oc r="E122">
      <f>D122/C122*100</f>
    </oc>
    <nc r="E122">
      <f>D122/C122*100</f>
    </nc>
  </rcc>
  <rcc rId="1188" sId="1">
    <nc r="E123">
      <f>D123/C123*100</f>
    </nc>
  </rcc>
  <rcc rId="1189" sId="1" odxf="1" dxf="1">
    <oc r="E124">
      <f>D124/C124*100</f>
    </oc>
    <nc r="E124">
      <f>D124/C124*100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190" sId="1">
    <nc r="E125">
      <f>D125/C125*100</f>
    </nc>
  </rcc>
  <rcc rId="1191" sId="1">
    <nc r="E126">
      <f>D126/C126*100</f>
    </nc>
  </rcc>
  <rcc rId="1192" sId="1">
    <nc r="E127">
      <f>D127/C127*100</f>
    </nc>
  </rcc>
  <rcc rId="1193" sId="1">
    <oc r="E128">
      <f>D128/C128*100</f>
    </oc>
    <nc r="E128">
      <f>D128/C128*100</f>
    </nc>
  </rcc>
  <rcc rId="1194" sId="1">
    <oc r="E129">
      <f>D129/C129*100</f>
    </oc>
    <nc r="E129">
      <f>D129/C129*100</f>
    </nc>
  </rcc>
  <rcc rId="1195" sId="1">
    <oc r="E130">
      <f>D130/C130*100</f>
    </oc>
    <nc r="E130">
      <f>D130/C130*100</f>
    </nc>
  </rcc>
  <rcc rId="1196" sId="1" odxf="1" dxf="1">
    <nc r="E131">
      <f>D131/C131*100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197" sId="1" odxf="1" dxf="1">
    <oc r="E132">
      <f>D132/C132*100</f>
    </oc>
    <nc r="E132">
      <f>D132/C132*100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198" sId="1" odxf="1" dxf="1">
    <nc r="E133">
      <f>D133/C133*100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199" sId="1" odxf="1" dxf="1">
    <nc r="E134">
      <f>D134/C134*100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200" sId="1" odxf="1" dxf="1">
    <oc r="E135">
      <f>D135/C135*100</f>
    </oc>
    <nc r="E135">
      <f>D135/C135*100</f>
    </nc>
    <odxf>
      <font>
        <b/>
        <sz val="9"/>
        <color theme="1"/>
        <name val="Times New Roman"/>
        <scheme val="none"/>
      </font>
    </odxf>
    <ndxf>
      <font>
        <b val="0"/>
        <sz val="9"/>
        <color theme="1"/>
        <name val="Times New Roman"/>
        <scheme val="none"/>
      </font>
    </ndxf>
  </rcc>
  <rcc rId="1201" sId="1" odxf="1" dxf="1">
    <oc r="E6">
      <f>D6/C6*100</f>
    </oc>
    <nc r="E6">
      <f>D6/C6*100</f>
    </nc>
    <odxf>
      <font>
        <b/>
        <sz val="9"/>
        <color theme="1"/>
        <name val="Times New Roman"/>
        <scheme val="none"/>
      </font>
    </odxf>
    <ndxf>
      <font>
        <b val="0"/>
        <sz val="9"/>
        <color theme="1"/>
        <name val="Times New Roman"/>
        <scheme val="none"/>
      </font>
    </ndxf>
  </rcc>
  <rcc rId="1202" sId="1" odxf="1" dxf="1">
    <oc r="E7">
      <f>D7/C7*100</f>
    </oc>
    <nc r="E7">
      <f>D7/C7*100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203" sId="1">
    <oc r="G8">
      <f>D8/F8*100</f>
    </oc>
    <nc r="G8">
      <f>D8/F8*100</f>
    </nc>
  </rcc>
  <rcc rId="1204" sId="1" odxf="1" dxf="1">
    <oc r="G6">
      <f>D6/F6*100</f>
    </oc>
    <nc r="G6">
      <f>D6/F6*100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205" sId="1" odxf="1" dxf="1">
    <oc r="G7">
      <f>D7/F7*100</f>
    </oc>
    <nc r="G7">
      <f>D7/F7*100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206" sId="1">
    <oc r="G9">
      <f>D9/F9*100</f>
    </oc>
    <nc r="G9">
      <f>D9/F9*100</f>
    </nc>
  </rcc>
  <rcc rId="1207" sId="1">
    <oc r="G10">
      <f>D10/F10*100</f>
    </oc>
    <nc r="G10">
      <f>D10/F10*100</f>
    </nc>
  </rcc>
  <rcc rId="1208" sId="1">
    <oc r="G11">
      <f>D11/F11*100</f>
    </oc>
    <nc r="G11">
      <f>D11/F11*100</f>
    </nc>
  </rcc>
  <rcc rId="1209" sId="1" odxf="1" dxf="1">
    <oc r="G12">
      <f>D12/F12*100</f>
    </oc>
    <nc r="G12">
      <f>D12/F12*100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210" sId="1">
    <oc r="G13">
      <f>D13/F13*100</f>
    </oc>
    <nc r="G13">
      <f>D13/F13*100</f>
    </nc>
  </rcc>
  <rcc rId="1211" sId="1">
    <oc r="G14">
      <f>D14/F14*100</f>
    </oc>
    <nc r="G14">
      <f>D14/F14*100</f>
    </nc>
  </rcc>
  <rcc rId="1212" sId="1">
    <oc r="G15">
      <f>D15/F15*100</f>
    </oc>
    <nc r="G15">
      <f>D15/F15*100</f>
    </nc>
  </rcc>
  <rcc rId="1213" sId="1">
    <oc r="G16">
      <f>D16/F16*100</f>
    </oc>
    <nc r="G16">
      <f>D16/F16*100</f>
    </nc>
  </rcc>
  <rcc rId="1214" sId="1" odxf="1" dxf="1">
    <oc r="G17">
      <f>D17/F17*100</f>
    </oc>
    <nc r="G17">
      <f>D17/F17*100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215" sId="1">
    <oc r="G18">
      <f>D18/F18*100</f>
    </oc>
    <nc r="G18">
      <f>D18/F18*100</f>
    </nc>
  </rcc>
  <rcc rId="1216" sId="1">
    <oc r="G19">
      <f>D19/F19*100</f>
    </oc>
    <nc r="G19">
      <f>D19/F19*100</f>
    </nc>
  </rcc>
  <rcc rId="1217" sId="1">
    <oc r="G20">
      <f>D20/F20*100</f>
    </oc>
    <nc r="G20">
      <f>D20/F20*100</f>
    </nc>
  </rcc>
  <rcc rId="1218" sId="1" odxf="1" dxf="1">
    <oc r="G21">
      <f>D21/F21*100</f>
    </oc>
    <nc r="G21">
      <f>D21/F21*100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219" sId="1">
    <oc r="G22">
      <f>D22/F22*100</f>
    </oc>
    <nc r="G22">
      <f>D22/F22*100</f>
    </nc>
  </rcc>
  <rcc rId="1220" sId="1">
    <oc r="G23">
      <f>D23/F23*100</f>
    </oc>
    <nc r="G23">
      <f>D23/F23*100</f>
    </nc>
  </rcc>
  <rcc rId="1221" sId="1" odxf="1" dxf="1">
    <oc r="G24">
      <f>D24/F24*100</f>
    </oc>
    <nc r="G24">
      <f>D24/F24*100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222" sId="1">
    <oc r="G25">
      <f>D25/F25*100</f>
    </oc>
    <nc r="G25">
      <f>D25/F25*100</f>
    </nc>
  </rcc>
  <rcc rId="1223" sId="1">
    <oc r="G26">
      <f>D26/F26*100</f>
    </oc>
    <nc r="G26">
      <f>D26/F26*100</f>
    </nc>
  </rcc>
  <rcc rId="1224" sId="1" odxf="1" dxf="1">
    <oc r="G27">
      <f>D27/F27*100</f>
    </oc>
    <nc r="G27">
      <f>D27/F27*100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225" sId="1" odxf="1" dxf="1">
    <oc r="G28">
      <f>D28/F28*100</f>
    </oc>
    <nc r="G28">
      <f>D28/F28*100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226" sId="1">
    <oc r="G29">
      <f>D29/F29*100</f>
    </oc>
    <nc r="G29">
      <f>D29/F29*100</f>
    </nc>
  </rcc>
  <rcc rId="1227" sId="1">
    <oc r="G30">
      <f>D30/F30*100</f>
    </oc>
    <nc r="G30">
      <f>D30/F30*100</f>
    </nc>
  </rcc>
  <rcc rId="1228" sId="1">
    <oc r="G31">
      <f>D31/F31*100</f>
    </oc>
    <nc r="G31">
      <f>D31/F31*100</f>
    </nc>
  </rcc>
  <rcc rId="1229" sId="1">
    <oc r="G32">
      <f>D32/F32*100</f>
    </oc>
    <nc r="G32">
      <f>D32/F32*100</f>
    </nc>
  </rcc>
  <rcc rId="1230" sId="1">
    <oc r="G33">
      <f>D33/F33*100</f>
    </oc>
    <nc r="G33">
      <f>D33/F33*100</f>
    </nc>
  </rcc>
  <rcc rId="1231" sId="1" odxf="1" dxf="1">
    <oc r="G34">
      <f>D34/F34*100</f>
    </oc>
    <nc r="G34">
      <f>D34/F34*100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232" sId="1" odxf="1" dxf="1">
    <oc r="G35">
      <f>D35/F35*100</f>
    </oc>
    <nc r="G35">
      <f>D35/F35*100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233" sId="1" odxf="1" dxf="1">
    <oc r="G36">
      <f>D36/F36*100</f>
    </oc>
    <nc r="G36">
      <f>D36/F36*100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234" sId="1" odxf="1" dxf="1">
    <nc r="G37">
      <f>D37/F37*100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235" sId="1" odxf="1" dxf="1">
    <oc r="G38">
      <f>D38/F38*100</f>
    </oc>
    <nc r="G38">
      <f>D38/F38*100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236" sId="1">
    <oc r="G39">
      <f>D39/F39*100</f>
    </oc>
    <nc r="G39">
      <f>D39/F39*100</f>
    </nc>
  </rcc>
  <rcc rId="1237" sId="1">
    <oc r="G40">
      <f>D40/F40*100</f>
    </oc>
    <nc r="G40">
      <f>D40/F40*100</f>
    </nc>
  </rcc>
  <rcc rId="1238" sId="1">
    <oc r="G41">
      <f>D41/F41*100</f>
    </oc>
    <nc r="G41">
      <f>D41/F41*100</f>
    </nc>
  </rcc>
  <rcc rId="1239" sId="1">
    <oc r="G42">
      <f>D42/F42*100</f>
    </oc>
    <nc r="G42">
      <f>D42/F42*100</f>
    </nc>
  </rcc>
  <rcc rId="1240" sId="1" odxf="1" dxf="1">
    <oc r="G43">
      <f>D43/F43*100</f>
    </oc>
    <nc r="G43">
      <f>D43/F43*100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241" sId="1" odxf="1" dxf="1">
    <oc r="G44">
      <f>D44/F44*100</f>
    </oc>
    <nc r="G44">
      <f>D44/F44*100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242" sId="1">
    <oc r="G45">
      <f>D45/F45*100</f>
    </oc>
    <nc r="G45">
      <f>D45/F45*100</f>
    </nc>
  </rcc>
  <rcc rId="1243" sId="1">
    <nc r="G46">
      <f>D46/F46*100</f>
    </nc>
  </rcc>
  <rcc rId="1244" sId="1">
    <oc r="G47">
      <f>D47/F47*100</f>
    </oc>
    <nc r="G47">
      <f>D47/F47*100</f>
    </nc>
  </rcc>
  <rcc rId="1245" sId="1">
    <nc r="G48">
      <f>D48/F48*100</f>
    </nc>
  </rcc>
  <rcc rId="1246" sId="1">
    <nc r="G49">
      <f>D49/F49*100</f>
    </nc>
  </rcc>
  <rcc rId="1247" sId="1" odxf="1" dxf="1">
    <oc r="G50">
      <f>D50/F50*100</f>
    </oc>
    <nc r="G50">
      <f>D50/F50*100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248" sId="1">
    <oc r="G51">
      <f>D51/F51*100</f>
    </oc>
    <nc r="G51">
      <f>D51/F51*100</f>
    </nc>
  </rcc>
  <rcc rId="1249" sId="1">
    <oc r="G52">
      <f>D52/F52*100</f>
    </oc>
    <nc r="G52">
      <f>D52/F52*100</f>
    </nc>
  </rcc>
  <rcc rId="1250" sId="1">
    <nc r="G53">
      <f>D53/F53*100</f>
    </nc>
  </rcc>
  <rcc rId="1251" sId="1">
    <nc r="G54">
      <f>D54/F54*100</f>
    </nc>
  </rcc>
  <rcc rId="1252" sId="1">
    <oc r="G55">
      <f>D55/F55*100</f>
    </oc>
    <nc r="G55">
      <f>D55/F55*100</f>
    </nc>
  </rcc>
  <rcc rId="1253" sId="1">
    <oc r="G56">
      <f>D56/F56*100</f>
    </oc>
    <nc r="G56">
      <f>D56/F56*100</f>
    </nc>
  </rcc>
  <rcc rId="1254" sId="1">
    <oc r="G57">
      <f>D57/F57*100</f>
    </oc>
    <nc r="G57">
      <f>D57/F57*100</f>
    </nc>
  </rcc>
  <rcc rId="1255" sId="1">
    <oc r="G58">
      <f>D58/F58*100</f>
    </oc>
    <nc r="G58">
      <f>D58/F58*100</f>
    </nc>
  </rcc>
  <rcc rId="1256" sId="1">
    <oc r="G59">
      <f>D59/F59*100</f>
    </oc>
    <nc r="G59">
      <f>D59/F59*100</f>
    </nc>
  </rcc>
  <rcc rId="1257" sId="1">
    <oc r="G60">
      <f>D60/F60*100</f>
    </oc>
    <nc r="G60">
      <f>D60/F60*100</f>
    </nc>
  </rcc>
  <rcc rId="1258" sId="1">
    <oc r="G61">
      <f>D61/F61*100</f>
    </oc>
    <nc r="G61">
      <f>D61/F61*100</f>
    </nc>
  </rcc>
  <rcc rId="1259" sId="1">
    <oc r="G62">
      <f>D62/F62*100</f>
    </oc>
    <nc r="G62">
      <f>D62/F62*100</f>
    </nc>
  </rcc>
  <rcc rId="1260" sId="1">
    <oc r="G63">
      <f>D63/F63*100</f>
    </oc>
    <nc r="G63">
      <f>D63/F63*100</f>
    </nc>
  </rcc>
  <rcc rId="1261" sId="1">
    <oc r="G64">
      <f>D64/F64*100</f>
    </oc>
    <nc r="G64">
      <f>D64/F64*100</f>
    </nc>
  </rcc>
  <rcc rId="1262" sId="1" odxf="1" dxf="1">
    <oc r="G65">
      <f>D65/F65*100</f>
    </oc>
    <nc r="G65">
      <f>D65/F65*100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263" sId="1">
    <oc r="G66">
      <f>D66/F66*100</f>
    </oc>
    <nc r="G66">
      <f>D66/F66*100</f>
    </nc>
  </rcc>
  <rcc rId="1264" sId="1">
    <oc r="G67">
      <f>D67/F67*100</f>
    </oc>
    <nc r="G67">
      <f>D67/F67*100</f>
    </nc>
  </rcc>
  <rcc rId="1265" sId="1" odxf="1" dxf="1">
    <oc r="G68">
      <f>D68/F68*100</f>
    </oc>
    <nc r="G68">
      <f>D68/F68*100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266" sId="1" odxf="1" dxf="1">
    <oc r="G69">
      <f>D69/F69*100</f>
    </oc>
    <nc r="G69">
      <f>D69/F69*100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267" sId="1" odxf="1" dxf="1">
    <oc r="G70">
      <f>D70/F70*100</f>
    </oc>
    <nc r="G70">
      <f>D70/F70*100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268" sId="1">
    <oc r="G71">
      <f>D71/F71*100</f>
    </oc>
    <nc r="G71">
      <f>D71/F71*100</f>
    </nc>
  </rcc>
  <rcc rId="1269" sId="1">
    <oc r="G72">
      <f>D72/F72*100</f>
    </oc>
    <nc r="G72">
      <f>D72/F72*100</f>
    </nc>
  </rcc>
  <rcc rId="1270" sId="1">
    <oc r="G73">
      <f>D73/F73*100</f>
    </oc>
    <nc r="G73">
      <f>D73/F73*100</f>
    </nc>
  </rcc>
  <rcc rId="1271" sId="1">
    <nc r="G74">
      <f>D74/F74*100</f>
    </nc>
  </rcc>
  <rcc rId="1272" sId="1" odxf="1" dxf="1">
    <oc r="G75">
      <f>D75/F75*100</f>
    </oc>
    <nc r="G75">
      <f>D75/F75*100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273" sId="1">
    <oc r="G76">
      <f>D76/F76*100</f>
    </oc>
    <nc r="G76">
      <f>D76/F76*100</f>
    </nc>
  </rcc>
  <rcc rId="1274" sId="1">
    <oc r="G77">
      <f>D77/F77*100</f>
    </oc>
    <nc r="G77">
      <f>D77/F77*100</f>
    </nc>
  </rcc>
  <rcc rId="1275" sId="1">
    <oc r="G78">
      <f>D78/F78*100</f>
    </oc>
    <nc r="G78">
      <f>D78/F78*100</f>
    </nc>
  </rcc>
  <rcc rId="1276" sId="1">
    <oc r="G79">
      <f>D79/F79*100</f>
    </oc>
    <nc r="G79">
      <f>D79/F79*100</f>
    </nc>
  </rcc>
  <rcc rId="1277" sId="1">
    <oc r="G80">
      <f>D80/F80*100</f>
    </oc>
    <nc r="G80">
      <f>D80/F80*100</f>
    </nc>
  </rcc>
  <rcc rId="1278" sId="1">
    <oc r="G81">
      <f>D81/F81*100</f>
    </oc>
    <nc r="G81">
      <f>D81/F81*100</f>
    </nc>
  </rcc>
  <rcc rId="1279" sId="1">
    <oc r="G82">
      <f>D82/F82*100</f>
    </oc>
    <nc r="G82">
      <f>D82/F82*100</f>
    </nc>
  </rcc>
  <rcc rId="1280" sId="1" odxf="1" dxf="1">
    <nc r="G83">
      <f>D83/F83*100</f>
    </nc>
    <odxf>
      <font>
        <sz val="9"/>
        <color rgb="FFFF0000"/>
        <name val="Times New Roman"/>
        <scheme val="none"/>
      </font>
    </odxf>
    <ndxf>
      <font>
        <sz val="9"/>
        <color rgb="FFFF0000"/>
        <name val="Times New Roman"/>
        <scheme val="none"/>
      </font>
    </ndxf>
  </rcc>
  <rcc rId="1281" sId="1">
    <oc r="G84">
      <f>D84/F84*100</f>
    </oc>
    <nc r="G84">
      <f>D84/F84*100</f>
    </nc>
  </rcc>
  <rcc rId="1282" sId="1">
    <oc r="G85">
      <f>D85/F85*100</f>
    </oc>
    <nc r="G85">
      <f>D85/F85*100</f>
    </nc>
  </rcc>
  <rcc rId="1283" sId="1" odxf="1" dxf="1">
    <nc r="G86">
      <f>D86/F86*100</f>
    </nc>
    <odxf>
      <font>
        <sz val="9"/>
        <color rgb="FFFF0000"/>
        <name val="Times New Roman"/>
        <scheme val="none"/>
      </font>
    </odxf>
    <ndxf>
      <font>
        <sz val="9"/>
        <color rgb="FFFF0000"/>
        <name val="Times New Roman"/>
        <scheme val="none"/>
      </font>
    </ndxf>
  </rcc>
  <rcc rId="1284" sId="1">
    <oc r="G87">
      <f>D87/F87*100</f>
    </oc>
    <nc r="G87">
      <f>D87/F87*100</f>
    </nc>
  </rcc>
  <rcc rId="1285" sId="1">
    <oc r="G88">
      <f>D88/F88*100</f>
    </oc>
    <nc r="G88">
      <f>D88/F88*100</f>
    </nc>
  </rcc>
  <rcc rId="1286" sId="1" odxf="1" dxf="1">
    <nc r="G89">
      <f>D89/F89*100</f>
    </nc>
    <odxf>
      <font>
        <sz val="9"/>
        <color rgb="FFFF0000"/>
        <name val="Times New Roman"/>
        <scheme val="none"/>
      </font>
    </odxf>
    <ndxf>
      <font>
        <sz val="9"/>
        <color rgb="FFFF0000"/>
        <name val="Times New Roman"/>
        <scheme val="none"/>
      </font>
    </ndxf>
  </rcc>
  <rcc rId="1287" sId="1" odxf="1" dxf="1">
    <nc r="G90">
      <f>D90/F90*100</f>
    </nc>
    <odxf>
      <font>
        <sz val="9"/>
        <color rgb="FFFF0000"/>
        <name val="Times New Roman"/>
        <scheme val="none"/>
      </font>
    </odxf>
    <ndxf>
      <font>
        <sz val="9"/>
        <color rgb="FFFF0000"/>
        <name val="Times New Roman"/>
        <scheme val="none"/>
      </font>
    </ndxf>
  </rcc>
  <rcc rId="1288" sId="1" odxf="1" dxf="1">
    <nc r="G91">
      <f>D91/F91*100</f>
    </nc>
    <odxf>
      <font>
        <sz val="9"/>
        <color rgb="FFFF0000"/>
        <name val="Times New Roman"/>
        <scheme val="none"/>
      </font>
    </odxf>
    <ndxf>
      <font>
        <sz val="9"/>
        <color rgb="FFFF0000"/>
        <name val="Times New Roman"/>
        <scheme val="none"/>
      </font>
    </ndxf>
  </rcc>
  <rcc rId="1289" sId="1" odxf="1" dxf="1">
    <nc r="G92">
      <f>D92/F92*100</f>
    </nc>
    <odxf>
      <font>
        <sz val="9"/>
        <color rgb="FFFF0000"/>
        <name val="Times New Roman"/>
        <scheme val="none"/>
      </font>
    </odxf>
    <ndxf>
      <font>
        <sz val="9"/>
        <color rgb="FFFF0000"/>
        <name val="Times New Roman"/>
        <scheme val="none"/>
      </font>
    </ndxf>
  </rcc>
  <rcc rId="1290" sId="1">
    <oc r="G93">
      <f>D93/F93*100</f>
    </oc>
    <nc r="G93">
      <f>D93/F93*100</f>
    </nc>
  </rcc>
  <rcc rId="1291" sId="1">
    <oc r="G94">
      <f>D94/F94*100</f>
    </oc>
    <nc r="G94">
      <f>D94/F94*100</f>
    </nc>
  </rcc>
  <rcc rId="1292" sId="1">
    <oc r="G95">
      <f>D95/F95*100</f>
    </oc>
    <nc r="G95">
      <f>D95/F95*100</f>
    </nc>
  </rcc>
  <rcc rId="1293" sId="1" odxf="1" dxf="1">
    <nc r="G96">
      <f>D96/F96*100</f>
    </nc>
    <odxf>
      <font>
        <sz val="9"/>
        <color rgb="FFFF0000"/>
        <name val="Times New Roman"/>
        <scheme val="none"/>
      </font>
    </odxf>
    <ndxf>
      <font>
        <sz val="9"/>
        <color rgb="FFFF0000"/>
        <name val="Times New Roman"/>
        <scheme val="none"/>
      </font>
    </ndxf>
  </rcc>
  <rcc rId="1294" sId="1">
    <oc r="G97">
      <f>D97/F97*100</f>
    </oc>
    <nc r="G97">
      <f>D97/F97*100</f>
    </nc>
  </rcc>
  <rcc rId="1295" sId="1">
    <oc r="G98">
      <f>D98/F98*100</f>
    </oc>
    <nc r="G98">
      <f>D98/F98*100</f>
    </nc>
  </rcc>
  <rcc rId="1296" sId="1">
    <nc r="G99">
      <f>D99/F99*100</f>
    </nc>
  </rcc>
  <rcc rId="1297" sId="1" odxf="1" dxf="1">
    <oc r="G100">
      <f>D100/F100*100</f>
    </oc>
    <nc r="G100">
      <f>D100/F100*100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298" sId="1">
    <oc r="G101">
      <f>D101/F101*100</f>
    </oc>
    <nc r="G101">
      <f>D101/F101*100</f>
    </nc>
  </rcc>
  <rcc rId="1299" sId="1">
    <oc r="G102">
      <f>D102/F102*100</f>
    </oc>
    <nc r="G102">
      <f>D102/F102*100</f>
    </nc>
  </rcc>
  <rcc rId="1300" sId="1">
    <oc r="G103">
      <f>D103/F103*100</f>
    </oc>
    <nc r="G103">
      <f>D103/F103*100</f>
    </nc>
  </rcc>
  <rcc rId="1301" sId="1">
    <oc r="G104">
      <f>D104/F104*100</f>
    </oc>
    <nc r="G104">
      <f>D104/F104*100</f>
    </nc>
  </rcc>
  <rcc rId="1302" sId="1">
    <oc r="G105">
      <f>D105/F105*100</f>
    </oc>
    <nc r="G105">
      <f>D105/F105*100</f>
    </nc>
  </rcc>
  <rcc rId="1303" sId="1">
    <oc r="G106">
      <f>D106/F106*100</f>
    </oc>
    <nc r="G106">
      <f>D106/F106*100</f>
    </nc>
  </rcc>
  <rcc rId="1304" sId="1">
    <oc r="G107">
      <f>D107/F107*100</f>
    </oc>
    <nc r="G107">
      <f>D107/F107*100</f>
    </nc>
  </rcc>
  <rcc rId="1305" sId="1">
    <oc r="G108">
      <f>D108/F108*100</f>
    </oc>
    <nc r="G108">
      <f>D108/F108*100</f>
    </nc>
  </rcc>
  <rcc rId="1306" sId="1">
    <oc r="G109">
      <f>D109/F109*100</f>
    </oc>
    <nc r="G109">
      <f>D109/F109*100</f>
    </nc>
  </rcc>
  <rcc rId="1307" sId="1">
    <oc r="G110">
      <f>D110/F110*100</f>
    </oc>
    <nc r="G110">
      <f>D110/F110*100</f>
    </nc>
  </rcc>
  <rcc rId="1308" sId="1">
    <oc r="G111">
      <f>D111/F111*100</f>
    </oc>
    <nc r="G111">
      <f>D111/F111*100</f>
    </nc>
  </rcc>
  <rcc rId="1309" sId="1">
    <oc r="G112">
      <f>D112/F112*100</f>
    </oc>
    <nc r="G112">
      <f>D112/F112*100</f>
    </nc>
  </rcc>
  <rcc rId="1310" sId="1">
    <oc r="G113">
      <f>D113/F113*100</f>
    </oc>
    <nc r="G113">
      <f>D113/F113*100</f>
    </nc>
  </rcc>
  <rcc rId="1311" sId="1">
    <oc r="G114">
      <f>D114/F114*100</f>
    </oc>
    <nc r="G114">
      <f>D114/F114*100</f>
    </nc>
  </rcc>
  <rcc rId="1312" sId="1">
    <oc r="G115">
      <f>D115/F115*100</f>
    </oc>
    <nc r="G115">
      <f>D115/F115*100</f>
    </nc>
  </rcc>
  <rcc rId="1313" sId="1">
    <oc r="G116">
      <f>D116/F116*100</f>
    </oc>
    <nc r="G116">
      <f>D116/F116*100</f>
    </nc>
  </rcc>
  <rcc rId="1314" sId="1">
    <oc r="G117">
      <f>D117/F117*100</f>
    </oc>
    <nc r="G117">
      <f>D117/F117*100</f>
    </nc>
  </rcc>
  <rcc rId="1315" sId="1">
    <oc r="G118">
      <f>D118/F118*100</f>
    </oc>
    <nc r="G118">
      <f>D118/F118*100</f>
    </nc>
  </rcc>
  <rcc rId="1316" sId="1">
    <oc r="G119">
      <f>D119/F119*100</f>
    </oc>
    <nc r="G119">
      <f>D119/F119*100</f>
    </nc>
  </rcc>
  <rcc rId="1317" sId="1">
    <oc r="G120">
      <f>D120/F120*100</f>
    </oc>
    <nc r="G120">
      <f>D120/F120*100</f>
    </nc>
  </rcc>
  <rcc rId="1318" sId="1">
    <oc r="G121">
      <f>D121/F121*100</f>
    </oc>
    <nc r="G121">
      <f>D121/F121*100</f>
    </nc>
  </rcc>
  <rcc rId="1319" sId="1">
    <oc r="G122">
      <f>D122/F122*100</f>
    </oc>
    <nc r="G122">
      <f>D122/F122*100</f>
    </nc>
  </rcc>
  <rcc rId="1320" sId="1">
    <oc r="G123">
      <f>D123/F123*100</f>
    </oc>
    <nc r="G123">
      <f>D123/F123*100</f>
    </nc>
  </rcc>
  <rcc rId="1321" sId="1" odxf="1" dxf="1">
    <oc r="G124">
      <f>D124/F124*100</f>
    </oc>
    <nc r="G124">
      <f>D124/F124*100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322" sId="1">
    <nc r="G125">
      <f>D125/F125*100</f>
    </nc>
  </rcc>
  <rcc rId="1323" sId="1">
    <oc r="G126">
      <f>D126/F126*100</f>
    </oc>
    <nc r="G126">
      <f>D126/F126*100</f>
    </nc>
  </rcc>
  <rcc rId="1324" sId="1">
    <oc r="G127">
      <f>D127/F127*100</f>
    </oc>
    <nc r="G127">
      <f>D127/F127*100</f>
    </nc>
  </rcc>
  <rcc rId="1325" sId="1" odxf="1" dxf="1">
    <nc r="G128">
      <f>D128/F128*100</f>
    </nc>
    <odxf>
      <font>
        <sz val="9"/>
        <color rgb="FFFF0000"/>
        <name val="Times New Roman"/>
        <scheme val="none"/>
      </font>
    </odxf>
    <ndxf>
      <font>
        <sz val="9"/>
        <color rgb="FFFF0000"/>
        <name val="Times New Roman"/>
        <scheme val="none"/>
      </font>
    </ndxf>
  </rcc>
  <rcc rId="1326" sId="1" odxf="1" dxf="1">
    <nc r="G129">
      <f>D129/F129*100</f>
    </nc>
    <odxf>
      <font>
        <sz val="9"/>
        <color rgb="FFFF0000"/>
        <name val="Times New Roman"/>
        <scheme val="none"/>
      </font>
    </odxf>
    <ndxf>
      <font>
        <sz val="9"/>
        <color rgb="FFFF0000"/>
        <name val="Times New Roman"/>
        <scheme val="none"/>
      </font>
    </ndxf>
  </rcc>
  <rcc rId="1327" sId="1">
    <oc r="G130">
      <f>D130/F130*100</f>
    </oc>
    <nc r="G130">
      <f>D130/F130*100</f>
    </nc>
  </rcc>
  <rcc rId="1328" sId="1" odxf="1" dxf="1">
    <oc r="G131">
      <f>D131/F131*100</f>
    </oc>
    <nc r="G131">
      <f>D131/F131*100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329" sId="1" odxf="1" dxf="1">
    <oc r="G132">
      <f>D132/F132*100</f>
    </oc>
    <nc r="G132">
      <f>D132/F132*100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330" sId="1" odxf="1" dxf="1">
    <oc r="G133">
      <f>D133/F133*100</f>
    </oc>
    <nc r="G133">
      <f>D133/F133*100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331" sId="1" odxf="1" dxf="1">
    <oc r="G134">
      <f>D134/F134*100</f>
    </oc>
    <nc r="G134">
      <f>D134/F134*100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cc rId="1332" sId="1" odxf="1" dxf="1">
    <oc r="G135">
      <f>D135/F135*100</f>
    </oc>
    <nc r="G135">
      <f>D135/F135*100</f>
    </nc>
    <odxf>
      <font>
        <b/>
        <sz val="9"/>
        <name val="Times New Roman"/>
        <scheme val="none"/>
      </font>
    </odxf>
    <ndxf>
      <font>
        <b val="0"/>
        <sz val="9"/>
        <name val="Times New Roman"/>
        <scheme val="none"/>
      </font>
    </ndxf>
  </rcc>
  <rfmt sheetId="1" sqref="A6:XFD7" start="0" length="2147483647">
    <dxf>
      <font>
        <b val="0"/>
      </font>
    </dxf>
  </rfmt>
  <rfmt sheetId="1" sqref="A6:XFD7" start="0" length="2147483647">
    <dxf>
      <font>
        <b/>
      </font>
    </dxf>
  </rfmt>
  <rfmt sheetId="1" sqref="A12:XFD12" start="0" length="2147483647">
    <dxf>
      <font>
        <b val="0"/>
      </font>
    </dxf>
  </rfmt>
  <rfmt sheetId="1" sqref="A12:XFD12" start="0" length="2147483647">
    <dxf>
      <font>
        <b/>
      </font>
    </dxf>
  </rfmt>
  <rfmt sheetId="1" sqref="A17:XFD17" start="0" length="2147483647">
    <dxf>
      <font>
        <b val="0"/>
      </font>
    </dxf>
  </rfmt>
  <rfmt sheetId="1" sqref="A17:XFD17" start="0" length="2147483647">
    <dxf>
      <font>
        <b/>
      </font>
    </dxf>
  </rfmt>
  <rfmt sheetId="1" sqref="A21:XFD21 A24:XFD24 A27:XFD27 A28:XFD28" start="0" length="2147483647">
    <dxf>
      <font>
        <b val="0"/>
      </font>
    </dxf>
  </rfmt>
  <rfmt sheetId="1" sqref="A21:XFD21 A24:XFD24 A27:XFD27 A28:XFD28" start="0" length="2147483647">
    <dxf>
      <font>
        <b/>
      </font>
    </dxf>
  </rfmt>
  <rfmt sheetId="1" sqref="A38:XFD38 A43:XFD43 A44:XFD44" start="0" length="2147483647">
    <dxf>
      <font>
        <b val="0"/>
      </font>
    </dxf>
  </rfmt>
  <rfmt sheetId="1" sqref="A38:XFD38 A43:XFD43 A44:XFD44" start="0" length="2147483647">
    <dxf>
      <font>
        <b/>
      </font>
    </dxf>
  </rfmt>
  <rfmt sheetId="1" sqref="A50:XFD50" start="0" length="2147483647">
    <dxf>
      <font>
        <b val="0"/>
      </font>
    </dxf>
  </rfmt>
  <rfmt sheetId="1" sqref="A50:XFD50" start="0" length="2147483647">
    <dxf>
      <font>
        <b/>
      </font>
    </dxf>
  </rfmt>
  <rfmt sheetId="1" sqref="A65:XFD65 A68:XFD70" start="0" length="2147483647">
    <dxf>
      <font>
        <b val="0"/>
      </font>
    </dxf>
  </rfmt>
  <rfmt sheetId="1" sqref="A65:XFD65 A68:XFD70" start="0" length="2147483647">
    <dxf>
      <font>
        <b/>
      </font>
    </dxf>
  </rfmt>
  <rfmt sheetId="1" sqref="A75:XFD75" start="0" length="2147483647">
    <dxf>
      <font>
        <b val="0"/>
      </font>
    </dxf>
  </rfmt>
  <rfmt sheetId="1" sqref="A75:XFD75" start="0" length="2147483647">
    <dxf>
      <font>
        <b/>
      </font>
    </dxf>
  </rfmt>
  <rfmt sheetId="1" sqref="A100:XFD100" start="0" length="2147483647">
    <dxf>
      <font>
        <b val="0"/>
      </font>
    </dxf>
  </rfmt>
  <rfmt sheetId="1" sqref="A100:XFD100" start="0" length="2147483647">
    <dxf>
      <font>
        <b/>
      </font>
    </dxf>
  </rfmt>
  <rfmt sheetId="1" sqref="A124:XFD124" start="0" length="2147483647">
    <dxf>
      <font>
        <b val="0"/>
      </font>
    </dxf>
  </rfmt>
  <rfmt sheetId="1" sqref="A124:XFD124" start="0" length="2147483647">
    <dxf>
      <font>
        <b/>
      </font>
    </dxf>
  </rfmt>
  <rfmt sheetId="1" sqref="A131:XFD135" start="0" length="2147483647">
    <dxf>
      <font>
        <b val="0"/>
      </font>
    </dxf>
  </rfmt>
  <rfmt sheetId="1" sqref="A131:XFD135" start="0" length="2147483647">
    <dxf>
      <font>
        <b/>
      </font>
    </dxf>
  </rfmt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3" sId="1">
    <oc r="E16">
      <f>D16/C16*100</f>
    </oc>
    <nc r="E16"/>
  </rcc>
  <rcc rId="1334" sId="1">
    <oc r="E27">
      <f>D27/C27*100</f>
    </oc>
    <nc r="E27"/>
  </rcc>
  <rcc rId="1335" sId="1">
    <oc r="G37">
      <f>D37/F37*100</f>
    </oc>
    <nc r="G37"/>
  </rcc>
  <rcc rId="1336" sId="1">
    <oc r="G48">
      <f>D48/F48*100</f>
    </oc>
    <nc r="G48"/>
  </rcc>
  <rcc rId="1337" sId="1">
    <oc r="G49">
      <f>D49/F49*100</f>
    </oc>
    <nc r="G49"/>
  </rcc>
  <rcc rId="1338" sId="1">
    <oc r="G53">
      <f>D53/F53*100</f>
    </oc>
    <nc r="G53"/>
  </rcc>
  <rcc rId="1339" sId="1">
    <oc r="G54">
      <f>D54/F54*100</f>
    </oc>
    <nc r="G54"/>
  </rcc>
  <rcc rId="1340" sId="1">
    <oc r="E53">
      <f>D53/C53*100</f>
    </oc>
    <nc r="E53"/>
  </rcc>
  <rcc rId="1341" sId="1">
    <oc r="E60">
      <f>D60/C60*100</f>
    </oc>
    <nc r="E60"/>
  </rcc>
  <rcc rId="1342" sId="1">
    <oc r="E62">
      <f>D62/C62*100</f>
    </oc>
    <nc r="E62"/>
  </rcc>
  <rcc rId="1343" sId="1">
    <oc r="E65">
      <f>D65/C65*100</f>
    </oc>
    <nc r="E65"/>
  </rcc>
  <rcc rId="1344" sId="1">
    <oc r="E66">
      <f>D66/C66*100</f>
    </oc>
    <nc r="E66"/>
  </rcc>
  <rcc rId="1345" sId="1">
    <oc r="E67">
      <f>D67/C67*100</f>
    </oc>
    <nc r="E67"/>
  </rcc>
  <rcc rId="1346" sId="1">
    <oc r="E71">
      <f>D71/C71*100</f>
    </oc>
    <nc r="E71"/>
  </rcc>
  <rcc rId="1347" sId="1">
    <oc r="E72">
      <f>D72/C72*100</f>
    </oc>
    <nc r="E72"/>
  </rcc>
  <rcc rId="1348" sId="1">
    <oc r="E73">
      <f>D73/C73*100</f>
    </oc>
    <nc r="E73"/>
  </rcc>
  <rcc rId="1349" sId="1">
    <oc r="G74">
      <f>D74/F74*100</f>
    </oc>
    <nc r="G74"/>
  </rcc>
  <rcc rId="1350" sId="1">
    <oc r="E77">
      <f>D77/C77*100</f>
    </oc>
    <nc r="E77"/>
  </rcc>
  <rcc rId="1351" sId="1">
    <oc r="E78">
      <f>D78/C78*100</f>
    </oc>
    <nc r="E78"/>
  </rcc>
  <rcc rId="1352" sId="1">
    <oc r="E79">
      <f>D79/C79*100</f>
    </oc>
    <nc r="E79"/>
  </rcc>
  <rcc rId="1353" sId="1">
    <oc r="G83">
      <f>D83/F83*100</f>
    </oc>
    <nc r="G83"/>
  </rcc>
  <rcc rId="1354" sId="1">
    <oc r="G86">
      <f>D86/F86*100</f>
    </oc>
    <nc r="G86"/>
  </rcc>
  <rcc rId="1355" sId="1">
    <oc r="G89">
      <f>D89/F89*100</f>
    </oc>
    <nc r="G89"/>
  </rcc>
  <rcc rId="1356" sId="1">
    <oc r="G90">
      <f>D90/F90*100</f>
    </oc>
    <nc r="G90"/>
  </rcc>
  <rcc rId="1357" sId="1">
    <oc r="G91">
      <f>D91/F91*100</f>
    </oc>
    <nc r="G91"/>
  </rcc>
  <rcc rId="1358" sId="1">
    <oc r="G92">
      <f>D92/F92*100</f>
    </oc>
    <nc r="G92"/>
  </rcc>
  <rcc rId="1359" sId="1">
    <oc r="G96">
      <f>D96/F96*100</f>
    </oc>
    <nc r="G96"/>
  </rcc>
  <rcc rId="1360" sId="1">
    <oc r="E95">
      <f>D95/C95*100</f>
    </oc>
    <nc r="E95"/>
  </rcc>
  <rcc rId="1361" sId="1">
    <oc r="E98">
      <f>D98/C98*100</f>
    </oc>
    <nc r="E98"/>
  </rcc>
  <rcc rId="1362" sId="1">
    <oc r="E99">
      <f>D99/C99*100</f>
    </oc>
    <nc r="E99"/>
  </rcc>
  <rcc rId="1363" sId="1">
    <oc r="E102">
      <f>D102/C102*100</f>
    </oc>
    <nc r="E102"/>
  </rcc>
  <rcc rId="1364" sId="1">
    <oc r="E119">
      <f>D119/C119*100</f>
    </oc>
    <nc r="E119"/>
  </rcc>
  <rcc rId="1365" sId="1">
    <oc r="E120">
      <f>D120/C120*100</f>
    </oc>
    <nc r="E120"/>
  </rcc>
  <rcc rId="1366" sId="1">
    <oc r="E121">
      <f>D121/C121*100</f>
    </oc>
    <nc r="E121"/>
  </rcc>
  <rcc rId="1367" sId="1">
    <oc r="E123">
      <f>D123/C123*100</f>
    </oc>
    <nc r="E123"/>
  </rcc>
  <rcc rId="1368" sId="1">
    <oc r="E125">
      <f>D125/C125*100</f>
    </oc>
    <nc r="E125"/>
  </rcc>
  <rcc rId="1369" sId="1">
    <oc r="E126">
      <f>D126/C126*100</f>
    </oc>
    <nc r="E126"/>
  </rcc>
  <rcc rId="1370" sId="1">
    <oc r="E127">
      <f>D127/C127*100</f>
    </oc>
    <nc r="E127"/>
  </rcc>
  <rcc rId="1371" sId="1">
    <oc r="G128">
      <f>D128/F128*100</f>
    </oc>
    <nc r="G128"/>
  </rcc>
  <rcc rId="1372" sId="1">
    <oc r="G129">
      <f>D129/F129*100</f>
    </oc>
    <nc r="G129"/>
  </rcc>
  <rcc rId="1373" sId="1">
    <oc r="E131">
      <f>D131/C131*100</f>
    </oc>
    <nc r="E131"/>
  </rcc>
  <rcc rId="1374" sId="1">
    <oc r="E133">
      <f>D133/C133*100</f>
    </oc>
    <nc r="E133"/>
  </rcc>
  <rcc rId="1375" sId="1">
    <oc r="E134">
      <f>D134/C134*100</f>
    </oc>
    <nc r="E134"/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76" sId="1">
    <oc r="B43" t="inlineStr">
      <is>
        <t>Доходы от оказания платных услуг и компенсации затрат государства</t>
      </is>
    </oc>
    <nc r="B43" t="inlineStr">
      <is>
        <t>Доходы от оказания платных услуг (работ) и компенсации затрат государства</t>
      </is>
    </nc>
  </rcc>
  <rcc rId="1377" sId="1">
    <oc r="A48" t="inlineStr">
      <is>
        <t>1.14.06.02.4.04.0.430</t>
      </is>
    </oc>
    <nc r="A48" t="inlineStr">
      <is>
        <t>1.14.06.02.4.04.0.000</t>
      </is>
    </nc>
  </rcc>
  <rcv guid="{40AF8D35-BE0F-4075-942A-A459537355E7}" action="delete"/>
  <rdn rId="0" localSheetId="1" customView="1" name="Z_40AF8D35_BE0F_4075_942A_A459537355E7_.wvu.PrintTitles" hidden="1" oldHidden="1">
    <formula>ДЧБ!$5:$5</formula>
    <oldFormula>ДЧБ!$5:$5</oldFormula>
  </rdn>
  <rdn rId="0" localSheetId="1" customView="1" name="Z_40AF8D35_BE0F_4075_942A_A459537355E7_.wvu.Rows" hidden="1" oldHidden="1">
    <formula>ДЧБ!$199:$201</formula>
    <oldFormula>ДЧБ!$199:$201</oldFormula>
  </rdn>
  <rcv guid="{40AF8D35-BE0F-4075-942A-A459537355E7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80" sId="1">
    <oc r="A49" t="inlineStr">
      <is>
        <t>1.14.06.31.2.04.0.430</t>
      </is>
    </oc>
    <nc r="A49" t="inlineStr">
      <is>
        <t>1.14.06.31.2.04.0.000</t>
      </is>
    </nc>
  </rcc>
  <rcc rId="1381" sId="1">
    <oc r="B55" t="inlineStr">
      <is>
    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    </is>
    </oc>
    <nc r="B55" t="inlineStr">
      <is>
    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    </is>
    </nc>
  </rcc>
  <rcc rId="1382" sId="1">
    <oc r="B57" t="inlineStr">
      <is>
        <t>Денежные взыскания (штрафы) за административные правонарушения в области дорожного движения</t>
      </is>
    </oc>
    <nc r="B57" t="inlineStr">
      <is>
        <t>Денежные взыскания (штрафы) за правонарушения в области дорожного движения</t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83" sId="1">
    <oc r="A58" t="inlineStr">
      <is>
        <t>1.16.33.04.0.04.0.000</t>
      </is>
    </oc>
    <nc r="A58" t="inlineStr">
      <is>
        <t>1.16.33.00.0.00.0.000</t>
      </is>
    </nc>
  </rcc>
  <rcc rId="1384" sId="1">
    <oc r="B58" t="inlineStr">
      <is>
    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    </is>
    </oc>
    <nc r="B58" t="inlineStr">
      <is>
    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7" sId="1" numFmtId="4">
    <oc r="C192">
      <v>17280.900000000001</v>
    </oc>
    <nc r="C192">
      <v>17281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85" sId="1">
    <oc r="B70" t="inlineStr">
      <is>
        <t>Дотации бюджетам субъектов Российской Федерации и муниципальных образований</t>
      </is>
    </oc>
    <nc r="B70" t="inlineStr">
      <is>
        <t>Дотации бюджетам бюджетной системы Российской Федерации</t>
      </is>
    </nc>
  </rcc>
  <rcc rId="1386" sId="1">
    <oc r="B75" t="inlineStr">
      <is>
        <t xml:space="preserve">Субсидии бюджетам субъектов Российской Федерации и муниципальных образований </t>
      </is>
    </oc>
    <nc r="B75" t="inlineStr">
      <is>
        <t>Субсидии бюджетам бюджетной системы Российской Федерации (межбюджетные субсидии)</t>
      </is>
    </nc>
  </rcc>
  <rcc rId="1387" sId="1">
    <oc r="B100" t="inlineStr">
      <is>
        <t>Субвенции бюджетам субъектов Российской Федерации и муниципальных образований</t>
      </is>
    </oc>
    <nc r="B100" t="inlineStr">
      <is>
        <t>Субвенции бюджетам бюджетной системв Российской Федерации</t>
      </is>
    </nc>
  </rcc>
  <rcv guid="{40AF8D35-BE0F-4075-942A-A459537355E7}" action="delete"/>
  <rdn rId="0" localSheetId="1" customView="1" name="Z_40AF8D35_BE0F_4075_942A_A459537355E7_.wvu.PrintTitles" hidden="1" oldHidden="1">
    <formula>ДЧБ!$5:$5</formula>
    <oldFormula>ДЧБ!$5:$5</oldFormula>
  </rdn>
  <rdn rId="0" localSheetId="1" customView="1" name="Z_40AF8D35_BE0F_4075_942A_A459537355E7_.wvu.Rows" hidden="1" oldHidden="1">
    <formula>ДЧБ!$199:$201</formula>
    <oldFormula>ДЧБ!$199:$201</oldFormula>
  </rdn>
  <rcv guid="{40AF8D35-BE0F-4075-942A-A459537355E7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0" sId="1">
    <oc r="B102" t="inlineStr">
      <is>
        <t>Субвенции на осуществелние полномочий по составлению  ( изменению) списков кандитатов в присяжные заседатели федеральных судов общей юрисдикции  в Российской Федерации</t>
      </is>
    </oc>
    <nc r="B102" t="inlineStr">
      <is>
        <t>Субвенции на осуществление полномочий по составлению  ( изменению) списков кандидатов в присяжные заседатели федеральных судов общей юрисдикции  в Российской Федерации</t>
      </is>
    </nc>
  </rcc>
  <rcc rId="1391" sId="1">
    <oc r="B127" t="inlineStr">
      <is>
        <t>Мероприятия по временному социально-бытовому обустройству лиц, вынужденно покинувших терриротию Украины и находящихся в пунктах временного размещения за счет межбюджетных трансфертов из федерального бюджета</t>
      </is>
    </oc>
    <nc r="B127" t="inlineStr">
      <is>
    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 за счет межбюджетных трансфертов из федерального бюджета</t>
      </is>
    </nc>
  </rcc>
  <rcc rId="1392" sId="1">
    <oc r="B97" t="inlineStr">
      <is>
        <t>Приобретение и замена оконных блоков и выполнение необходимых для этого работ в зданиях муниципальных образовательных ораганизаций Волгоградской области</t>
      </is>
    </oc>
    <nc r="B97" t="inlineStr">
      <is>
    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    </is>
    </nc>
  </rcc>
  <rcc rId="1393" sId="1">
    <oc r="B100" t="inlineStr">
      <is>
        <t>Субвенции бюджетам бюджетной системв Российской Федерации</t>
      </is>
    </oc>
    <nc r="B100" t="inlineStr">
      <is>
        <t>Субвенции бюджетам бюджетной систем в Российской Федерации</t>
      </is>
    </nc>
  </rcc>
  <rcc rId="1394" sId="1">
    <oc r="B36" t="inlineStr">
      <is>
        <t>Прочие поступления от использования имущества, находящегося в собственности городских округов (за исключ.имущ.мун. бюдж.и автоном.учреждений, а также имущества МУП, в том числе казенных) (плата за право на размещение нестационарного торгового объекта)</t>
      </is>
    </oc>
    <nc r="B36" t="inlineStr">
      <is>
    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на размещение нестационарного торгового объекта)</t>
      </is>
    </nc>
  </rcc>
  <rcc rId="1395" sId="1">
    <oc r="B37" t="inlineStr">
      <is>
        <t>Прочие поступления от использования имущества, находящегося в собственности городских округов (за исключ.имущ.мун. бюдж.и автоном.учреждений, а также имущества МУП, в том числе казенных) (плата за право проведения ярмарки)</t>
      </is>
    </oc>
    <nc r="B37" t="inlineStr">
      <is>
    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проведения ярмарки)</t>
      </is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6" sId="1">
    <oc r="B53" t="inlineStr">
      <is>
        <t>Денежные взыскания (штрафы) за административные правонарушния в области государственного регулирования производства и оборота этилового спирта, алкогольной, спиртосодержащей и табачной продукции</t>
      </is>
    </oc>
    <nc r="B53" t="inlineStr">
      <is>
    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    </is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7" sId="1">
    <oc r="B133" t="inlineStr">
      <is>
    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  </is>
    </oc>
    <nc r="B133" t="inlineStr">
      <is>
    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  </is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8" sId="1">
    <oc r="B89" t="inlineStr">
      <is>
        <t>Субсидия бюджетам монопрофильных муниципальных образований (моногородов) для реализации муниципальных программ развития малого и среднего предпринимательства.( за счет средств федерального бюджета).</t>
      </is>
    </oc>
    <nc r="B89" t="inlineStr">
      <is>
        <t>Субсидия бюджетам монопрофильных муниципальных образований (моногородов) для реализации муниципальных программ развития малого и среднего предпринимательства.( за счет средств федерального бюджета)</t>
      </is>
    </nc>
  </rcc>
  <rcc rId="1399" sId="1">
    <oc r="B90" t="inlineStr">
      <is>
        <t>Субсидия бюджетам монопрофильных муниципальных образований (моногородов) для реализации муниципальных программ развития малого и среднего предпринимательства.( за счет средств областного бюджета бюджета).</t>
      </is>
    </oc>
    <nc r="B90" t="inlineStr">
      <is>
        <t>Субсидия бюджетам монопрофильных муниципальных образований (моногородов) для реализации муниципальных программ развития малого и среднего предпринимательства.( за счет средств областного бюджета)</t>
      </is>
    </nc>
  </rcc>
  <rcv guid="{40AF8D35-BE0F-4075-942A-A459537355E7}" action="delete"/>
  <rdn rId="0" localSheetId="1" customView="1" name="Z_40AF8D35_BE0F_4075_942A_A459537355E7_.wvu.PrintTitles" hidden="1" oldHidden="1">
    <formula>ДЧБ!$5:$5</formula>
    <oldFormula>ДЧБ!$5:$5</oldFormula>
  </rdn>
  <rdn rId="0" localSheetId="1" customView="1" name="Z_40AF8D35_BE0F_4075_942A_A459537355E7_.wvu.Rows" hidden="1" oldHidden="1">
    <formula>ДЧБ!$199:$201</formula>
    <oldFormula>ДЧБ!$199:$201</oldFormula>
  </rdn>
  <rcv guid="{40AF8D35-BE0F-4075-942A-A459537355E7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2" sId="1">
    <oc r="B89" t="inlineStr">
      <is>
        <t>Субсидия бюджетам монопрофильных муниципальных образований (моногородов) для реализации муниципальных программ развития малого и среднего предпринимательства.( за счет средств федерального бюджета)</t>
      </is>
    </oc>
    <nc r="B89" t="inlineStr">
      <is>
        <t>Субсидия бюджетам монопрофильных муниципальных образований (моногородов) для реализации муниципальных программ развития малого и среднего предпринимательства (за счет средств федерального бюджета)</t>
      </is>
    </nc>
  </rcc>
  <rcc rId="1403" sId="1">
    <oc r="B90" t="inlineStr">
      <is>
        <t>Субсидия бюджетам монопрофильных муниципальных образований (моногородов) для реализации муниципальных программ развития малого и среднего предпринимательства.( за счет средств областного бюджета)</t>
      </is>
    </oc>
    <nc r="B90" t="inlineStr">
      <is>
        <t>Субсидия бюджетам монопрофильных муниципальных образований (моногородов) для реализации муниципальных программ развития малого и среднего предпринимательства (за счет средств областного бюджета)</t>
      </is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0AF8D35-BE0F-4075-942A-A459537355E7}" action="delete"/>
  <rdn rId="0" localSheetId="1" customView="1" name="Z_40AF8D35_BE0F_4075_942A_A459537355E7_.wvu.PrintTitles" hidden="1" oldHidden="1">
    <formula>ДЧБ!$5:$5</formula>
    <oldFormula>ДЧБ!$5:$5</oldFormula>
  </rdn>
  <rdn rId="0" localSheetId="1" customView="1" name="Z_40AF8D35_BE0F_4075_942A_A459537355E7_.wvu.Rows" hidden="1" oldHidden="1">
    <formula>ДЧБ!$199:$201</formula>
    <oldFormula>ДЧБ!$199:$201</oldFormula>
  </rdn>
  <rdn rId="0" localSheetId="1" customView="1" name="Z_40AF8D35_BE0F_4075_942A_A459537355E7_.wvu.Cols" hidden="1" oldHidden="1">
    <formula>ДЧБ!$A:$A</formula>
  </rdn>
  <rcv guid="{40AF8D35-BE0F-4075-942A-A459537355E7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0AF8D35-BE0F-4075-942A-A459537355E7}" action="delete"/>
  <rdn rId="0" localSheetId="1" customView="1" name="Z_40AF8D35_BE0F_4075_942A_A459537355E7_.wvu.PrintTitles" hidden="1" oldHidden="1">
    <formula>ДЧБ!$5:$5</formula>
    <oldFormula>ДЧБ!$5:$5</oldFormula>
  </rdn>
  <rdn rId="0" localSheetId="1" customView="1" name="Z_40AF8D35_BE0F_4075_942A_A459537355E7_.wvu.Rows" hidden="1" oldHidden="1">
    <formula>ДЧБ!$199:$201</formula>
    <oldFormula>ДЧБ!$199:$201</oldFormula>
  </rdn>
  <rdn rId="0" localSheetId="1" customView="1" name="Z_40AF8D35_BE0F_4075_942A_A459537355E7_.wvu.Cols" hidden="1" oldHidden="1">
    <formula>ДЧБ!$A:$A</formula>
    <oldFormula>ДЧБ!$A:$A</oldFormula>
  </rdn>
  <rcv guid="{40AF8D35-BE0F-4075-942A-A459537355E7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10" sId="1">
    <oc r="G57">
      <f>D57/F57*100</f>
    </oc>
    <nc r="G57"/>
  </rcc>
  <rcc rId="1411" sId="1">
    <oc r="G62">
      <f>D62/F62*100</f>
    </oc>
    <nc r="G62"/>
  </rcc>
  <rcc rId="1412" sId="1">
    <oc r="G65">
      <f>D65/F65*100</f>
    </oc>
    <nc r="G65"/>
  </rcc>
  <rcc rId="1413" sId="1">
    <oc r="G27">
      <f>D27/F27*100</f>
    </oc>
    <nc r="G27"/>
  </rcc>
  <rcc rId="1414" sId="1" numFmtId="4">
    <nc r="C77">
      <v>0</v>
    </nc>
  </rcc>
  <rcc rId="1415" sId="1" numFmtId="4">
    <nc r="C78">
      <v>0</v>
    </nc>
  </rcc>
  <rcc rId="1416" sId="1" numFmtId="4">
    <nc r="C79">
      <v>0</v>
    </nc>
  </rcc>
  <rcc rId="1417" sId="1" numFmtId="4">
    <nc r="D77">
      <v>0</v>
    </nc>
  </rcc>
  <rcc rId="1418" sId="1" numFmtId="4">
    <nc r="D78">
      <v>0</v>
    </nc>
  </rcc>
  <rcc rId="1419" sId="1" numFmtId="4">
    <nc r="D79">
      <v>0</v>
    </nc>
  </rcc>
  <rcc rId="1420" sId="1" numFmtId="4">
    <nc r="C95">
      <v>0</v>
    </nc>
  </rcc>
  <rcc rId="1421" sId="1" numFmtId="4">
    <nc r="D95">
      <v>0</v>
    </nc>
  </rcc>
  <rfmt sheetId="1" sqref="C95:D95" start="0" length="2147483647">
    <dxf>
      <font>
        <color auto="1"/>
      </font>
    </dxf>
  </rfmt>
  <rcc rId="1422" sId="1" numFmtId="4">
    <nc r="C99">
      <v>0</v>
    </nc>
  </rcc>
  <rcc rId="1423" sId="1" numFmtId="4">
    <nc r="D99">
      <v>0</v>
    </nc>
  </rcc>
  <rcc rId="1424" sId="1" numFmtId="4">
    <nc r="C121">
      <v>0</v>
    </nc>
  </rcc>
  <rcc rId="1425" sId="1" numFmtId="4">
    <nc r="D121">
      <v>0</v>
    </nc>
  </rcc>
  <rcc rId="1426" sId="1" numFmtId="4">
    <nc r="C127">
      <v>0</v>
    </nc>
  </rcc>
  <rcc rId="1427" sId="1" numFmtId="4">
    <nc r="D127">
      <v>0</v>
    </nc>
  </rcc>
  <rcv guid="{40AF8D35-BE0F-4075-942A-A459537355E7}" action="delete"/>
  <rdn rId="0" localSheetId="1" customView="1" name="Z_40AF8D35_BE0F_4075_942A_A459537355E7_.wvu.PrintTitles" hidden="1" oldHidden="1">
    <formula>ДЧБ!$5:$5</formula>
    <oldFormula>ДЧБ!$5:$5</oldFormula>
  </rdn>
  <rdn rId="0" localSheetId="1" customView="1" name="Z_40AF8D35_BE0F_4075_942A_A459537355E7_.wvu.Rows" hidden="1" oldHidden="1">
    <formula>ДЧБ!$199:$201</formula>
    <oldFormula>ДЧБ!$199:$201</oldFormula>
  </rdn>
  <rdn rId="0" localSheetId="1" customView="1" name="Z_40AF8D35_BE0F_4075_942A_A459537355E7_.wvu.Cols" hidden="1" oldHidden="1">
    <formula>ДЧБ!$A:$A</formula>
    <oldFormula>ДЧБ!$A:$A</oldFormula>
  </rdn>
  <rcv guid="{40AF8D35-BE0F-4075-942A-A459537355E7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1" sId="2">
    <oc r="C15" t="inlineStr">
      <is>
        <t>план</t>
      </is>
    </oc>
    <nc r="C15"/>
  </rcc>
  <rcc rId="1432" sId="2">
    <oc r="D15" t="inlineStr">
      <is>
        <t>факт</t>
      </is>
    </oc>
    <nc r="D15"/>
  </rcc>
  <rcc rId="1433" sId="2" numFmtId="4">
    <oc r="C16">
      <v>29695979.219999999</v>
    </oc>
    <nc r="C16"/>
  </rcc>
  <rcc rId="1434" sId="2" numFmtId="4">
    <oc r="D16">
      <v>29695979.219999999</v>
    </oc>
    <nc r="D16"/>
  </rcc>
  <rcc rId="1435" sId="2" numFmtId="4">
    <oc r="C17">
      <v>376805772.06</v>
    </oc>
    <nc r="C17"/>
  </rcc>
  <rcc rId="1436" sId="2" numFmtId="4">
    <oc r="D17">
      <v>345460545.39999998</v>
    </oc>
    <nc r="D17"/>
  </rcc>
  <rcc rId="1437" sId="2" numFmtId="4">
    <oc r="C18">
      <v>6452200</v>
    </oc>
    <nc r="C18"/>
  </rcc>
  <rcc rId="1438" sId="2" numFmtId="4">
    <oc r="D18">
      <v>5765676.71</v>
    </oc>
    <nc r="D18"/>
  </rcc>
  <rcc rId="1439" sId="2" numFmtId="4">
    <oc r="C19">
      <v>22312067</v>
    </oc>
    <nc r="C19"/>
  </rcc>
  <rcc rId="1440" sId="2" numFmtId="4">
    <oc r="D19">
      <v>18700994.989999998</v>
    </oc>
    <nc r="D19"/>
  </rcc>
  <rcc rId="1441" sId="2" numFmtId="4">
    <oc r="C20">
      <v>48708650.539999999</v>
    </oc>
    <nc r="C20"/>
  </rcc>
  <rcc rId="1442" sId="2" numFmtId="4">
    <oc r="D20">
      <v>37651301.460000001</v>
    </oc>
    <nc r="D20"/>
  </rcc>
  <rcc rId="1443" sId="2" numFmtId="4">
    <oc r="C21">
      <v>40704</v>
    </oc>
    <nc r="C21"/>
  </rcc>
  <rcc rId="1444" sId="2" numFmtId="4">
    <oc r="D21">
      <v>15615.72</v>
    </oc>
    <nc r="D21"/>
  </rcc>
  <rcc rId="1445" sId="2" numFmtId="4">
    <oc r="C22">
      <v>86340027.959999993</v>
    </oc>
    <nc r="C22"/>
  </rcc>
  <rcc rId="1446" sId="2" numFmtId="4">
    <oc r="D22">
      <v>69069959.659999996</v>
    </oc>
    <nc r="D22"/>
  </rcc>
  <rcc rId="1447" sId="2" numFmtId="4">
    <oc r="C23">
      <v>24181442.699999999</v>
    </oc>
    <nc r="C23"/>
  </rcc>
  <rcc rId="1448" sId="2" numFmtId="4">
    <oc r="D23">
      <v>18964464.219999999</v>
    </oc>
    <nc r="D23"/>
  </rcc>
  <rcc rId="1449" sId="2" numFmtId="4">
    <oc r="C24">
      <v>1410</v>
    </oc>
    <nc r="C24"/>
  </rcc>
  <rcc rId="1450" sId="2" numFmtId="4">
    <oc r="D24">
      <v>710</v>
    </oc>
    <nc r="D24"/>
  </rcc>
  <rcc rId="1451" sId="2" numFmtId="4">
    <oc r="C25">
      <v>36150290</v>
    </oc>
    <nc r="C25"/>
  </rcc>
  <rcc rId="1452" sId="2" numFmtId="4">
    <oc r="D25">
      <v>32290691.27</v>
    </oc>
    <nc r="D25"/>
  </rcc>
  <rcc rId="1453" sId="2" numFmtId="4">
    <oc r="C26">
      <v>2201000</v>
    </oc>
    <nc r="C26"/>
  </rcc>
  <rcc rId="1454" sId="2" numFmtId="4">
    <oc r="D26">
      <v>1941179.17</v>
    </oc>
    <nc r="D26"/>
  </rcc>
  <rcc rId="1455" sId="2" numFmtId="4">
    <oc r="C27">
      <v>2588018.19</v>
    </oc>
    <nc r="C27"/>
  </rcc>
  <rcc rId="1456" sId="2" numFmtId="4">
    <oc r="D27">
      <v>2588018.19</v>
    </oc>
    <nc r="D27"/>
  </rcc>
  <rcc rId="1457" sId="2">
    <oc r="C29">
      <f>SUM(C16:C28)</f>
    </oc>
    <nc r="C29"/>
  </rcc>
  <rcc rId="1458" sId="2">
    <oc r="D34">
      <f>SUM(D16:D33)</f>
    </oc>
    <nc r="D34"/>
  </rcc>
  <rcv guid="{40AF8D35-BE0F-4075-942A-A459537355E7}" action="delete"/>
  <rdn rId="0" localSheetId="1" customView="1" name="Z_40AF8D35_BE0F_4075_942A_A459537355E7_.wvu.PrintTitles" hidden="1" oldHidden="1">
    <formula>ДЧБ!$5:$5</formula>
    <oldFormula>ДЧБ!$5:$5</oldFormula>
  </rdn>
  <rdn rId="0" localSheetId="1" customView="1" name="Z_40AF8D35_BE0F_4075_942A_A459537355E7_.wvu.Rows" hidden="1" oldHidden="1">
    <formula>ДЧБ!$199:$201</formula>
    <oldFormula>ДЧБ!$199:$201</oldFormula>
  </rdn>
  <rdn rId="0" localSheetId="1" customView="1" name="Z_40AF8D35_BE0F_4075_942A_A459537355E7_.wvu.Cols" hidden="1" oldHidden="1">
    <formula>ДЧБ!$A:$A</formula>
    <oldFormula>ДЧБ!$A:$A</oldFormula>
  </rdn>
  <rcv guid="{40AF8D35-BE0F-4075-942A-A459537355E7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34:D135 C137:D137 C139:D139 C141:D141 C143:D145" start="0" length="2147483647">
    <dxf>
      <font>
        <color theme="1"/>
      </font>
    </dxf>
  </rfmt>
  <rfmt sheetId="1" sqref="C154:D154 C156:D156 C158:D158" start="0" length="2147483647">
    <dxf>
      <font>
        <color theme="1"/>
      </font>
    </dxf>
  </rfmt>
  <rfmt sheetId="1" sqref="C160:D161 C163:D163 C165:D165" start="0" length="2147483647">
    <dxf>
      <font>
        <color theme="1"/>
      </font>
    </dxf>
  </rfmt>
  <rfmt sheetId="1" sqref="C166:D166 C168:D171" start="0" length="2147483647">
    <dxf>
      <font>
        <color theme="1"/>
      </font>
    </dxf>
  </rfmt>
  <rfmt sheetId="1" sqref="C173:D173 C175:D180 C182:D182 C183:D185 C187:D190 C192:D192 C193:D193 C195:D201" start="0" length="2147483647">
    <dxf>
      <font>
        <color theme="1"/>
      </font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8" sId="1" numFmtId="4">
    <oc r="D136">
      <v>1032.3</v>
    </oc>
    <nc r="D136">
      <v>1202.3</v>
    </nc>
  </rcc>
  <rcc rId="759" sId="1" numFmtId="4">
    <oc r="C138">
      <v>1304.5999999999999</v>
    </oc>
    <nc r="C138">
      <v>1294.5999999999999</v>
    </nc>
  </rcc>
  <rcc rId="760" sId="1" numFmtId="4">
    <oc r="D138">
      <v>1097.8</v>
    </oc>
    <nc r="D138">
      <v>1253.2</v>
    </nc>
  </rcc>
  <rcc rId="761" sId="1" numFmtId="4">
    <oc r="C140">
      <v>54118.1</v>
    </oc>
    <nc r="C140">
      <v>53800.6</v>
    </nc>
  </rcc>
  <rcc rId="762" sId="1" numFmtId="4">
    <oc r="D140">
      <v>46236.6</v>
    </oc>
    <nc r="D140">
      <v>52881.1</v>
    </nc>
  </rcc>
  <rcc rId="763" sId="1" numFmtId="4">
    <oc r="C142">
      <v>8704</v>
    </oc>
    <nc r="C142">
      <v>8510.7999999999993</v>
    </nc>
  </rcc>
  <rcc rId="764" sId="1" numFmtId="4">
    <oc r="D142">
      <v>7057.4</v>
    </oc>
    <nc r="D142">
      <v>8329.2000000000007</v>
    </nc>
  </rcc>
  <rcc rId="765" sId="1" numFmtId="4">
    <oc r="C146">
      <v>67434.7</v>
    </oc>
    <nc r="C146">
      <v>74100.7</v>
    </nc>
  </rcc>
  <rcc rId="766" sId="1" numFmtId="4">
    <oc r="D146">
      <v>63722.1</v>
    </oc>
    <nc r="D146">
      <v>73760.3</v>
    </nc>
  </rcc>
  <rcc rId="767" sId="1" numFmtId="4">
    <oc r="C148">
      <v>2828.1</v>
    </oc>
    <nc r="C148">
      <v>2882.2</v>
    </nc>
  </rcc>
  <rcc rId="768" sId="1" numFmtId="4">
    <oc r="D148">
      <v>2234.4</v>
    </oc>
    <nc r="D148">
      <v>2882.2</v>
    </nc>
  </rcc>
  <rcc rId="769" sId="1" numFmtId="4">
    <oc r="C149">
      <v>2208.9</v>
    </oc>
    <nc r="C149">
      <v>2208.1</v>
    </nc>
  </rcc>
  <rcc rId="770" sId="1" numFmtId="4">
    <oc r="D149">
      <v>1834.4</v>
    </oc>
    <nc r="D149">
      <v>2208.1</v>
    </nc>
  </rcc>
  <rcc rId="771" sId="1" numFmtId="4">
    <oc r="C150">
      <v>58959</v>
    </oc>
    <nc r="C150">
      <v>63301.1</v>
    </nc>
  </rcc>
  <rcc rId="772" sId="1" numFmtId="4">
    <oc r="D150">
      <v>51797.599999999999</v>
    </oc>
    <nc r="D150">
      <v>59671.5</v>
    </nc>
  </rcc>
  <rcc rId="773" sId="1" numFmtId="4">
    <oc r="C151">
      <v>36186.1</v>
    </oc>
    <nc r="C151">
      <v>40992.9</v>
    </nc>
  </rcc>
  <rcc rId="774" sId="1" numFmtId="4">
    <oc r="D151">
      <v>34624.9</v>
    </oc>
    <nc r="D151">
      <v>40700.9</v>
    </nc>
  </rcc>
  <rcc rId="775" sId="1" numFmtId="4">
    <oc r="C152">
      <v>15000.7</v>
    </oc>
    <nc r="C152">
      <v>14675.7</v>
    </nc>
  </rcc>
  <rcc rId="776" sId="1" numFmtId="4">
    <oc r="D152">
      <v>13167.2</v>
    </oc>
    <nc r="D152">
      <v>14602.1</v>
    </nc>
  </rcc>
  <rcc rId="777" sId="1" numFmtId="4">
    <oc r="C153">
      <v>14557</v>
    </oc>
    <nc r="C153">
      <v>14252</v>
    </nc>
  </rcc>
  <rcc rId="778" sId="1" numFmtId="4">
    <oc r="D153">
      <v>12781.5</v>
    </oc>
    <nc r="D153">
      <v>14212</v>
    </nc>
  </rcc>
  <rcc rId="779" sId="1" numFmtId="4">
    <oc r="C157">
      <v>1340.7</v>
    </oc>
    <nc r="C157">
      <v>1140.7</v>
    </nc>
  </rcc>
  <rcc rId="780" sId="1" numFmtId="4">
    <oc r="D157">
      <v>766.2</v>
    </oc>
    <nc r="D157">
      <v>868.4</v>
    </nc>
  </rcc>
  <rcc rId="781" sId="1" numFmtId="4">
    <oc r="C159">
      <v>5239</v>
    </oc>
    <nc r="C159">
      <v>5439</v>
    </nc>
  </rcc>
  <rcc rId="782" sId="1" numFmtId="4">
    <oc r="D159">
      <v>4604.5</v>
    </oc>
    <nc r="D159">
      <v>5304.4</v>
    </nc>
  </rcc>
  <rfmt sheetId="1" sqref="C136:D159" start="0" length="2147483647">
    <dxf>
      <font>
        <color theme="1"/>
      </font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3" sId="1" numFmtId="4">
    <oc r="C164">
      <v>18941.400000000001</v>
    </oc>
    <nc r="C164">
      <v>20377.2</v>
    </nc>
  </rcc>
  <rcc rId="784" sId="1" numFmtId="4">
    <oc r="D164">
      <v>17705.400000000001</v>
    </oc>
    <nc r="D164">
      <v>20044.7</v>
    </nc>
  </rcc>
  <rfmt sheetId="1" sqref="C162:D164" start="0" length="2147483647">
    <dxf>
      <font>
        <color theme="1"/>
      </font>
    </dxf>
  </rfmt>
  <rcc rId="785" sId="1" numFmtId="4">
    <oc r="C172">
      <v>9380.1</v>
    </oc>
    <nc r="C172">
      <v>9310.1</v>
    </nc>
  </rcc>
  <rcc rId="786" sId="1" numFmtId="4">
    <oc r="D172">
      <v>8192.7999999999993</v>
    </oc>
    <nc r="D172">
      <v>9133.6</v>
    </nc>
  </rcc>
  <rfmt sheetId="1" sqref="C172:D172" start="0" length="2147483647">
    <dxf>
      <font>
        <color theme="1"/>
      </font>
    </dxf>
  </rfmt>
  <rcc rId="787" sId="1" numFmtId="4">
    <oc r="C167">
      <v>25475.8</v>
    </oc>
    <nc r="C167">
      <v>26290.799999999999</v>
    </nc>
  </rcc>
  <rcc rId="788" sId="1" numFmtId="4">
    <oc r="D167">
      <v>22479.1</v>
    </oc>
    <nc r="D167">
      <v>25886.400000000001</v>
    </nc>
  </rcc>
  <rfmt sheetId="1" sqref="C167:D167" start="0" length="2147483647">
    <dxf>
      <font>
        <color theme="1"/>
      </font>
    </dxf>
  </rfmt>
  <rcc rId="789" sId="1" numFmtId="4">
    <oc r="C174">
      <v>623921.30000000005</v>
    </oc>
    <nc r="C174">
      <v>706992.9</v>
    </nc>
  </rcc>
  <rcc rId="790" sId="1" numFmtId="4">
    <oc r="D174">
      <v>595729.80000000005</v>
    </oc>
    <nc r="D174">
      <v>675957.4</v>
    </nc>
  </rcc>
  <rfmt sheetId="1" sqref="C174:D174" start="0" length="2147483647">
    <dxf>
      <font>
        <color theme="1"/>
      </font>
    </dxf>
  </rfmt>
  <rcc rId="791" sId="1" numFmtId="4">
    <oc r="C181">
      <v>70612.600000000006</v>
    </oc>
    <nc r="C181">
      <v>71777.399999999994</v>
    </nc>
  </rcc>
  <rcc rId="792" sId="1" numFmtId="4">
    <oc r="D181">
      <v>62161.1</v>
    </oc>
    <nc r="D181">
      <v>71480</v>
    </nc>
  </rcc>
  <rfmt sheetId="1" sqref="C181:D181" start="0" length="2147483647">
    <dxf>
      <font>
        <color theme="1"/>
      </font>
    </dxf>
  </rfmt>
  <rcc rId="793" sId="1" numFmtId="4">
    <oc r="D186">
      <v>2337</v>
    </oc>
    <nc r="D186">
      <v>2846.4</v>
    </nc>
  </rcc>
  <rcc rId="794" sId="1" numFmtId="4">
    <oc r="C191">
      <v>12311.8</v>
    </oc>
    <nc r="C191">
      <v>12111.9</v>
    </nc>
  </rcc>
  <rcc rId="795" sId="1" numFmtId="4">
    <oc r="D191">
      <v>10390.1</v>
    </oc>
    <nc r="D191">
      <v>11868.3</v>
    </nc>
  </rcc>
  <rcc rId="796" sId="1" numFmtId="4">
    <oc r="D194">
      <v>1093.5999999999999</v>
    </oc>
    <nc r="D194">
      <v>1276.5</v>
    </nc>
  </rcc>
  <rcc rId="797" sId="1" numFmtId="4">
    <oc r="D138">
      <v>1253.2</v>
    </oc>
    <nc r="D138">
      <v>1253.3</v>
    </nc>
  </rcc>
  <rfmt sheetId="1" sqref="C186:D202" start="0" length="2147483647">
    <dxf>
      <font>
        <color theme="1"/>
      </font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8" sId="1" numFmtId="4">
    <oc r="F135">
      <v>1036.2</v>
    </oc>
    <nc r="F135">
      <v>1199</v>
    </nc>
  </rcc>
  <rcc rId="799" sId="1" numFmtId="4">
    <oc r="F136">
      <v>1036.2</v>
    </oc>
    <nc r="F136">
      <v>1199</v>
    </nc>
  </rcc>
  <rcc rId="800" sId="1" numFmtId="4">
    <oc r="F137">
      <v>1340</v>
    </oc>
    <nc r="F137">
      <v>1601.5</v>
    </nc>
  </rcc>
  <rcc rId="801" sId="1" numFmtId="4">
    <oc r="F138">
      <v>1017.6</v>
    </oc>
    <nc r="F138">
      <v>1216.2</v>
    </nc>
  </rcc>
  <rcc rId="802" sId="1" numFmtId="4">
    <oc r="F139">
      <v>49484</v>
    </oc>
    <nc r="F139">
      <v>60220.6</v>
    </nc>
  </rcc>
  <rcc rId="803" sId="1" numFmtId="4">
    <oc r="F140">
      <v>45310.7</v>
    </oc>
    <nc r="F140">
      <v>53841.8</v>
    </nc>
  </rcc>
  <rcc rId="804" sId="1" numFmtId="4">
    <oc r="F141">
      <v>7718.6</v>
    </oc>
    <nc r="F141">
      <v>9257.9</v>
    </nc>
  </rcc>
  <rcc rId="805" sId="1" numFmtId="4">
    <oc r="F142">
      <v>7097.9</v>
    </oc>
    <nc r="F142">
      <v>8489.9</v>
    </nc>
  </rcc>
  <rcc rId="806" sId="1" numFmtId="4">
    <oc r="F145">
      <v>83824.800000000003</v>
    </oc>
    <nc r="F145">
      <v>98895.2</v>
    </nc>
  </rcc>
  <rcc rId="807" sId="1" numFmtId="4">
    <oc r="F146">
      <v>52458</v>
    </oc>
    <nc r="F146">
      <v>62045.599999999999</v>
    </nc>
  </rcc>
  <rcc rId="808" sId="1" numFmtId="4">
    <oc r="F148">
      <v>2294.3000000000002</v>
    </oc>
    <nc r="F148">
      <v>2707.4</v>
    </nc>
  </rcc>
  <rcc rId="809" sId="1" numFmtId="4">
    <oc r="F149">
      <v>2031.3</v>
    </oc>
    <nc r="F149">
      <v>2176.8000000000002</v>
    </nc>
  </rcc>
  <rcc rId="810" sId="1" numFmtId="4">
    <oc r="F150">
      <v>39111.4</v>
    </oc>
    <nc r="F150">
      <v>48305.4</v>
    </nc>
  </rcc>
  <rcc rId="811" sId="1" numFmtId="4">
    <oc r="F151">
      <v>23002.799999999999</v>
    </oc>
    <nc r="F151">
      <v>28203.3</v>
    </nc>
  </rcc>
  <rcc rId="812" sId="1" numFmtId="4">
    <oc r="F152">
      <v>13220.3</v>
    </oc>
    <nc r="F152">
      <v>15109</v>
    </nc>
  </rcc>
  <rcc rId="813" sId="1" numFmtId="4">
    <oc r="F153">
      <v>13041</v>
    </oc>
    <nc r="F153">
      <v>14812.8</v>
    </nc>
  </rcc>
  <rcc rId="814" sId="1" numFmtId="4">
    <oc r="F155">
      <v>5352</v>
    </oc>
    <nc r="F155">
      <v>6349</v>
    </nc>
  </rcc>
  <rcc rId="815" sId="1" numFmtId="4">
    <oc r="F156">
      <v>2480.3000000000002</v>
    </oc>
    <nc r="F156">
      <v>2933.2</v>
    </nc>
  </rcc>
  <rcc rId="816" sId="1" numFmtId="4">
    <oc r="F157">
      <v>735.4</v>
    </oc>
    <nc r="F157">
      <v>895.7</v>
    </nc>
  </rcc>
  <rcc rId="817" sId="1" numFmtId="4">
    <oc r="F158">
      <v>6116.4</v>
    </oc>
    <nc r="F158">
      <v>7147.3</v>
    </nc>
  </rcc>
  <rcc rId="818" sId="1" numFmtId="4">
    <oc r="F159">
      <v>4616.6000000000004</v>
    </oc>
    <nc r="F159">
      <v>5453.3</v>
    </nc>
  </rcc>
  <rcc rId="819" sId="1" numFmtId="4">
    <oc r="F161">
      <v>128</v>
    </oc>
    <nc r="F161">
      <v>264</v>
    </nc>
  </rcc>
  <rcc rId="820" sId="1" numFmtId="4">
    <oc r="F163">
      <v>64509.2</v>
    </oc>
    <nc r="F163">
      <v>75666.7</v>
    </nc>
  </rcc>
  <rcc rId="821" sId="1" numFmtId="4">
    <oc r="F164">
      <v>9893.5</v>
    </oc>
    <nc r="F164">
      <v>11319.1</v>
    </nc>
  </rcc>
  <rcc rId="822" sId="1" numFmtId="4">
    <oc r="F165">
      <v>104.3</v>
    </oc>
    <nc r="F165">
      <v>542.6</v>
    </nc>
  </rcc>
  <rcc rId="823" sId="1" numFmtId="4">
    <oc r="F167">
      <v>25116.7</v>
    </oc>
    <nc r="F167">
      <v>30817.1</v>
    </nc>
  </rcc>
  <rcc rId="824" sId="1" numFmtId="4">
    <oc r="F168">
      <v>1270.5999999999999</v>
    </oc>
    <nc r="F168">
      <v>1922.2</v>
    </nc>
  </rcc>
  <rcc rId="825" sId="1" numFmtId="4">
    <oc r="F169">
      <v>33877.699999999997</v>
    </oc>
    <nc r="F169">
      <v>40267.1</v>
    </nc>
  </rcc>
  <rcc rId="826" sId="1" numFmtId="4">
    <oc r="F170">
      <v>44047.6</v>
    </oc>
    <nc r="F170">
      <v>57869</v>
    </nc>
  </rcc>
  <rcc rId="827" sId="1" numFmtId="4">
    <oc r="F171">
      <v>7808.6</v>
    </oc>
    <nc r="F171">
      <v>9099.1</v>
    </nc>
  </rcc>
  <rcc rId="828" sId="1" numFmtId="4">
    <oc r="F172">
      <v>6460.3</v>
    </oc>
    <nc r="F172">
      <v>8376.2000000000007</v>
    </nc>
  </rcc>
  <rcc rId="829" sId="1" numFmtId="4">
    <oc r="F174">
      <v>562145.1</v>
    </oc>
    <nc r="F174">
      <v>659900.19999999995</v>
    </nc>
  </rcc>
  <rcc rId="830" sId="1" numFmtId="4">
    <oc r="F175">
      <v>224210</v>
    </oc>
    <nc r="F175">
      <v>272924.09999999998</v>
    </nc>
  </rcc>
  <rcc rId="831" sId="1" numFmtId="4">
    <oc r="F176">
      <v>495729.5</v>
    </oc>
    <nc r="F176">
      <v>597427.6</v>
    </nc>
  </rcc>
  <rcc rId="832" sId="1" numFmtId="4">
    <oc r="F178">
      <v>26574.6</v>
    </oc>
    <nc r="F178">
      <v>28566.2</v>
    </nc>
  </rcc>
  <rcc rId="833" sId="1" numFmtId="4">
    <oc r="F179">
      <v>28662.3</v>
    </oc>
    <nc r="F179">
      <v>32323.4</v>
    </nc>
  </rcc>
  <rcc rId="834" sId="1" numFmtId="4">
    <oc r="F181">
      <v>65923.5</v>
    </oc>
    <nc r="F181">
      <v>73213.2</v>
    </nc>
  </rcc>
  <rcc rId="835" sId="1" numFmtId="4">
    <oc r="F182">
      <v>95328.6</v>
    </oc>
    <nc r="F182">
      <v>109290.3</v>
    </nc>
  </rcc>
  <rcc rId="836" sId="1" numFmtId="4">
    <oc r="F186">
      <v>1818.8</v>
    </oc>
    <nc r="F186">
      <v>2257.5</v>
    </nc>
  </rcc>
  <rcc rId="837" sId="1" numFmtId="4">
    <oc r="F187">
      <v>5893.2</v>
    </oc>
    <nc r="F187">
      <v>6468.7</v>
    </nc>
  </rcc>
  <rcc rId="838" sId="1" numFmtId="4">
    <oc r="F188">
      <v>55336.7</v>
    </oc>
    <nc r="F188">
      <v>65927.8</v>
    </nc>
  </rcc>
  <rcc rId="839" sId="1" numFmtId="4">
    <oc r="F189">
      <v>35928.9</v>
    </oc>
    <nc r="F189">
      <v>42563.5</v>
    </nc>
  </rcc>
  <rcc rId="840" sId="1" numFmtId="4">
    <oc r="F191">
      <v>10185.700000000001</v>
    </oc>
    <nc r="F191">
      <v>11739.6</v>
    </nc>
  </rcc>
  <rcc rId="841" sId="1" numFmtId="4">
    <oc r="F192">
      <v>15499.6</v>
    </oc>
    <nc r="F192">
      <v>17930.3</v>
    </nc>
  </rcc>
  <rcc rId="842" sId="1" numFmtId="4">
    <oc r="F194">
      <v>1596.2</v>
    </oc>
    <nc r="F194">
      <v>1647.9</v>
    </nc>
  </rcc>
  <rcc rId="843" sId="1" numFmtId="4">
    <oc r="F195">
      <v>2959.7</v>
    </oc>
    <nc r="F195">
      <v>3816.7</v>
    </nc>
  </rcc>
  <rcc rId="844" sId="1" numFmtId="4">
    <oc r="F200">
      <v>17.899999999999999</v>
    </oc>
    <nc r="F200">
      <v>573.1</v>
    </nc>
  </rcc>
  <rfmt sheetId="1" sqref="E134:G202" start="0" length="2147483647">
    <dxf>
      <font>
        <color theme="1"/>
      </font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6:G132" start="0" length="2147483647">
    <dxf>
      <font>
        <color rgb="FFFF0000"/>
      </font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5" sId="1">
    <oc r="B3" t="inlineStr">
      <is>
        <t>НА 01.12.2017</t>
      </is>
    </oc>
    <nc r="B3" t="inlineStr">
      <is>
        <t>НА 01.01.2018</t>
      </is>
    </nc>
  </rcc>
  <rcv guid="{3BC8A2A8-E6DA-4580-831A-3F6F11ADCEF2}" action="delete"/>
  <rdn rId="0" localSheetId="1" customView="1" name="Z_3BC8A2A8_E6DA_4580_831A_3F6F11ADCEF2_.wvu.PrintTitles" hidden="1" oldHidden="1">
    <formula>ДЧБ!$5:$5</formula>
    <oldFormula>ДЧБ!$5:$5</oldFormula>
  </rdn>
  <rdn rId="0" localSheetId="1" customView="1" name="Z_3BC8A2A8_E6DA_4580_831A_3F6F11ADCEF2_.wvu.Rows" hidden="1" oldHidden="1">
    <formula>ДЧБ!$196:$198</formula>
    <oldFormula>ДЧБ!$196:$198</oldFormula>
  </rdn>
  <rcv guid="{3BC8A2A8-E6DA-4580-831A-3F6F11ADCEF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G208"/>
  <sheetViews>
    <sheetView showGridLines="0" tabSelected="1" topLeftCell="B1" zoomScale="89" zoomScaleNormal="89" workbookViewId="0">
      <pane ySplit="5" topLeftCell="A6" activePane="bottomLeft" state="frozen"/>
      <selection activeCell="B1" sqref="B1"/>
      <selection pane="bottomLeft" activeCell="H134" sqref="H134"/>
    </sheetView>
  </sheetViews>
  <sheetFormatPr defaultColWidth="9.140625" defaultRowHeight="12.75" customHeight="1" outlineLevelRow="7" x14ac:dyDescent="0.2"/>
  <cols>
    <col min="1" max="1" width="19.28515625" style="4" hidden="1" customWidth="1"/>
    <col min="2" max="2" width="60.85546875" style="5" customWidth="1"/>
    <col min="3" max="3" width="11.42578125" style="38" customWidth="1"/>
    <col min="4" max="4" width="11.5703125" style="38" customWidth="1"/>
    <col min="5" max="5" width="11.42578125" style="38" customWidth="1"/>
    <col min="6" max="6" width="10.5703125" style="47" customWidth="1"/>
    <col min="7" max="7" width="8.42578125" style="47" customWidth="1"/>
    <col min="8" max="16384" width="9.140625" style="4"/>
  </cols>
  <sheetData>
    <row r="2" spans="1:7" ht="12.75" customHeight="1" x14ac:dyDescent="0.2">
      <c r="A2" s="71" t="s">
        <v>305</v>
      </c>
      <c r="B2" s="72"/>
      <c r="C2" s="72"/>
      <c r="D2" s="72"/>
      <c r="E2" s="72"/>
      <c r="F2" s="72"/>
      <c r="G2" s="72"/>
    </row>
    <row r="3" spans="1:7" ht="12.75" customHeight="1" x14ac:dyDescent="0.2">
      <c r="A3" s="34"/>
      <c r="B3" s="73" t="s">
        <v>326</v>
      </c>
      <c r="C3" s="74"/>
      <c r="D3" s="74"/>
      <c r="E3" s="74"/>
      <c r="F3" s="74"/>
      <c r="G3" s="74"/>
    </row>
    <row r="5" spans="1:7" ht="68.25" customHeight="1" x14ac:dyDescent="0.2">
      <c r="A5" s="6" t="s">
        <v>1</v>
      </c>
      <c r="B5" s="7" t="s">
        <v>2</v>
      </c>
      <c r="C5" s="43" t="s">
        <v>333</v>
      </c>
      <c r="D5" s="43" t="s">
        <v>324</v>
      </c>
      <c r="E5" s="43" t="s">
        <v>130</v>
      </c>
      <c r="F5" s="53" t="s">
        <v>325</v>
      </c>
      <c r="G5" s="53" t="s">
        <v>213</v>
      </c>
    </row>
    <row r="6" spans="1:7" s="12" customFormat="1" ht="12" x14ac:dyDescent="0.2">
      <c r="A6" s="6" t="s">
        <v>3</v>
      </c>
      <c r="B6" s="8" t="s">
        <v>4</v>
      </c>
      <c r="C6" s="57">
        <f>C7+C12+C17+C21+C24+C27+C28+C38+C43+C44+C50+C65</f>
        <v>798583.5</v>
      </c>
      <c r="D6" s="57">
        <f>D7+D12+D17+D21+D24+D27+D28+D38+D43+D44+D50+D65</f>
        <v>773918</v>
      </c>
      <c r="E6" s="62">
        <f t="shared" ref="E6:E7" si="0">D6/C6*100</f>
        <v>96.911343647846465</v>
      </c>
      <c r="F6" s="65">
        <f>F7+F12+F17+F21+F24+F27+F28+F38+F43+F44+F50+F65</f>
        <v>807089.19999999984</v>
      </c>
      <c r="G6" s="65">
        <f t="shared" ref="G6:G7" si="1">D6/F6*100</f>
        <v>95.890020582607249</v>
      </c>
    </row>
    <row r="7" spans="1:7" s="12" customFormat="1" ht="12" outlineLevel="2" x14ac:dyDescent="0.2">
      <c r="A7" s="6" t="s">
        <v>5</v>
      </c>
      <c r="B7" s="8" t="s">
        <v>6</v>
      </c>
      <c r="C7" s="62">
        <f>C8+C9+C10+C11</f>
        <v>466848</v>
      </c>
      <c r="D7" s="62">
        <f t="shared" ref="D7" si="2">D8+D9+D10+D11</f>
        <v>461320.3</v>
      </c>
      <c r="E7" s="62">
        <f t="shared" si="0"/>
        <v>98.815952943998894</v>
      </c>
      <c r="F7" s="62">
        <f>F8+F9+F10+F11</f>
        <v>442284.7</v>
      </c>
      <c r="G7" s="65">
        <f t="shared" si="1"/>
        <v>104.3039245987935</v>
      </c>
    </row>
    <row r="8" spans="1:7" ht="48" outlineLevel="3" x14ac:dyDescent="0.2">
      <c r="A8" s="9" t="s">
        <v>7</v>
      </c>
      <c r="B8" s="14" t="s">
        <v>8</v>
      </c>
      <c r="C8" s="63">
        <v>455704</v>
      </c>
      <c r="D8" s="63">
        <v>454370.2</v>
      </c>
      <c r="E8" s="63">
        <f>D8/C8*100</f>
        <v>99.707310008250971</v>
      </c>
      <c r="F8" s="66">
        <v>432754.6</v>
      </c>
      <c r="G8" s="66">
        <f>D8/F8*100</f>
        <v>104.99488624730968</v>
      </c>
    </row>
    <row r="9" spans="1:7" ht="72" outlineLevel="3" x14ac:dyDescent="0.2">
      <c r="A9" s="9" t="s">
        <v>9</v>
      </c>
      <c r="B9" s="14" t="s">
        <v>10</v>
      </c>
      <c r="C9" s="63">
        <v>4440</v>
      </c>
      <c r="D9" s="63">
        <v>2868.8</v>
      </c>
      <c r="E9" s="63">
        <f t="shared" ref="E9:E70" si="3">D9/C9*100</f>
        <v>64.612612612612622</v>
      </c>
      <c r="F9" s="66">
        <v>3245.4</v>
      </c>
      <c r="G9" s="66">
        <f t="shared" ref="G9:G72" si="4">D9/F9*100</f>
        <v>88.395883404202877</v>
      </c>
    </row>
    <row r="10" spans="1:7" ht="24" outlineLevel="3" x14ac:dyDescent="0.2">
      <c r="A10" s="9" t="s">
        <v>11</v>
      </c>
      <c r="B10" s="10" t="s">
        <v>12</v>
      </c>
      <c r="C10" s="63">
        <v>5282</v>
      </c>
      <c r="D10" s="63">
        <v>2816.7</v>
      </c>
      <c r="E10" s="63">
        <f t="shared" si="3"/>
        <v>53.326391518364261</v>
      </c>
      <c r="F10" s="66">
        <v>5262.3</v>
      </c>
      <c r="G10" s="66">
        <f t="shared" si="4"/>
        <v>53.526024742032952</v>
      </c>
    </row>
    <row r="11" spans="1:7" ht="60" outlineLevel="3" x14ac:dyDescent="0.2">
      <c r="A11" s="9" t="s">
        <v>13</v>
      </c>
      <c r="B11" s="14" t="s">
        <v>14</v>
      </c>
      <c r="C11" s="63">
        <v>1422</v>
      </c>
      <c r="D11" s="63">
        <v>1264.5999999999999</v>
      </c>
      <c r="E11" s="63">
        <f t="shared" si="3"/>
        <v>88.931082981715889</v>
      </c>
      <c r="F11" s="66">
        <v>1022.4</v>
      </c>
      <c r="G11" s="66">
        <f t="shared" si="4"/>
        <v>123.68935837245697</v>
      </c>
    </row>
    <row r="12" spans="1:7" s="12" customFormat="1" ht="24" outlineLevel="1" x14ac:dyDescent="0.2">
      <c r="A12" s="6" t="s">
        <v>15</v>
      </c>
      <c r="B12" s="8" t="s">
        <v>16</v>
      </c>
      <c r="C12" s="62">
        <f>C13+C14+C15+C16</f>
        <v>31900</v>
      </c>
      <c r="D12" s="62">
        <f>D13+D14+D15+D16</f>
        <v>30994.800000000003</v>
      </c>
      <c r="E12" s="62">
        <f t="shared" si="3"/>
        <v>97.162382445141077</v>
      </c>
      <c r="F12" s="65">
        <f>F13+F14+F15+F16</f>
        <v>37656.200000000004</v>
      </c>
      <c r="G12" s="65">
        <f t="shared" si="4"/>
        <v>82.309951614873512</v>
      </c>
    </row>
    <row r="13" spans="1:7" ht="48" outlineLevel="3" x14ac:dyDescent="0.2">
      <c r="A13" s="9" t="s">
        <v>17</v>
      </c>
      <c r="B13" s="10" t="s">
        <v>18</v>
      </c>
      <c r="C13" s="63">
        <v>12122</v>
      </c>
      <c r="D13" s="63">
        <v>12735.7</v>
      </c>
      <c r="E13" s="63">
        <f t="shared" si="3"/>
        <v>105.0626959247649</v>
      </c>
      <c r="F13" s="66">
        <v>12873.1</v>
      </c>
      <c r="G13" s="66">
        <f t="shared" si="4"/>
        <v>98.932658023319959</v>
      </c>
    </row>
    <row r="14" spans="1:7" ht="60" outlineLevel="3" x14ac:dyDescent="0.2">
      <c r="A14" s="9" t="s">
        <v>19</v>
      </c>
      <c r="B14" s="14" t="s">
        <v>20</v>
      </c>
      <c r="C14" s="63">
        <v>125</v>
      </c>
      <c r="D14" s="63">
        <v>129.30000000000001</v>
      </c>
      <c r="E14" s="63">
        <f t="shared" si="3"/>
        <v>103.44</v>
      </c>
      <c r="F14" s="66">
        <v>196.5</v>
      </c>
      <c r="G14" s="66">
        <f t="shared" si="4"/>
        <v>65.801526717557252</v>
      </c>
    </row>
    <row r="15" spans="1:7" ht="48" outlineLevel="3" x14ac:dyDescent="0.2">
      <c r="A15" s="9" t="s">
        <v>21</v>
      </c>
      <c r="B15" s="10" t="s">
        <v>22</v>
      </c>
      <c r="C15" s="63">
        <v>19653</v>
      </c>
      <c r="D15" s="63">
        <v>20596.400000000001</v>
      </c>
      <c r="E15" s="63">
        <f t="shared" si="3"/>
        <v>104.80028494377449</v>
      </c>
      <c r="F15" s="66">
        <v>26493.3</v>
      </c>
      <c r="G15" s="66">
        <f t="shared" si="4"/>
        <v>77.741919655158114</v>
      </c>
    </row>
    <row r="16" spans="1:7" ht="48" outlineLevel="3" x14ac:dyDescent="0.2">
      <c r="A16" s="9" t="s">
        <v>23</v>
      </c>
      <c r="B16" s="10" t="s">
        <v>24</v>
      </c>
      <c r="C16" s="63">
        <v>0</v>
      </c>
      <c r="D16" s="63">
        <v>-2466.6</v>
      </c>
      <c r="E16" s="63"/>
      <c r="F16" s="66">
        <v>-1906.7</v>
      </c>
      <c r="G16" s="66">
        <f t="shared" si="4"/>
        <v>129.36487124350973</v>
      </c>
    </row>
    <row r="17" spans="1:7" s="12" customFormat="1" ht="12" outlineLevel="1" x14ac:dyDescent="0.2">
      <c r="A17" s="6" t="s">
        <v>25</v>
      </c>
      <c r="B17" s="8" t="s">
        <v>26</v>
      </c>
      <c r="C17" s="62">
        <f>C18+C19+C20</f>
        <v>64676</v>
      </c>
      <c r="D17" s="62">
        <f>D18+D19+D20</f>
        <v>62668.800000000003</v>
      </c>
      <c r="E17" s="62">
        <f t="shared" si="3"/>
        <v>96.896530397674567</v>
      </c>
      <c r="F17" s="65">
        <f>F18+F19+F20</f>
        <v>63329.5</v>
      </c>
      <c r="G17" s="65">
        <f t="shared" si="4"/>
        <v>98.956726328172493</v>
      </c>
    </row>
    <row r="18" spans="1:7" ht="12" outlineLevel="2" x14ac:dyDescent="0.2">
      <c r="A18" s="9" t="s">
        <v>27</v>
      </c>
      <c r="B18" s="10" t="s">
        <v>28</v>
      </c>
      <c r="C18" s="63">
        <v>48596</v>
      </c>
      <c r="D18" s="63">
        <v>46410.6</v>
      </c>
      <c r="E18" s="63">
        <f t="shared" si="3"/>
        <v>95.502922051197629</v>
      </c>
      <c r="F18" s="66">
        <v>49110.400000000001</v>
      </c>
      <c r="G18" s="66">
        <f t="shared" si="4"/>
        <v>94.50259008275232</v>
      </c>
    </row>
    <row r="19" spans="1:7" ht="12" outlineLevel="2" x14ac:dyDescent="0.2">
      <c r="A19" s="9" t="s">
        <v>29</v>
      </c>
      <c r="B19" s="10" t="s">
        <v>30</v>
      </c>
      <c r="C19" s="63">
        <v>12750</v>
      </c>
      <c r="D19" s="63">
        <v>12834.2</v>
      </c>
      <c r="E19" s="63">
        <f t="shared" si="3"/>
        <v>100.66039215686276</v>
      </c>
      <c r="F19" s="66">
        <v>11544.6</v>
      </c>
      <c r="G19" s="66">
        <f t="shared" si="4"/>
        <v>111.17059057914523</v>
      </c>
    </row>
    <row r="20" spans="1:7" ht="12" outlineLevel="2" x14ac:dyDescent="0.2">
      <c r="A20" s="9" t="s">
        <v>31</v>
      </c>
      <c r="B20" s="10" t="s">
        <v>32</v>
      </c>
      <c r="C20" s="63">
        <v>3330</v>
      </c>
      <c r="D20" s="63">
        <v>3424</v>
      </c>
      <c r="E20" s="63">
        <f t="shared" si="3"/>
        <v>102.82282282282283</v>
      </c>
      <c r="F20" s="66">
        <v>2674.5</v>
      </c>
      <c r="G20" s="66">
        <f t="shared" si="4"/>
        <v>128.02392970648719</v>
      </c>
    </row>
    <row r="21" spans="1:7" s="12" customFormat="1" ht="12" outlineLevel="1" x14ac:dyDescent="0.2">
      <c r="A21" s="6" t="s">
        <v>33</v>
      </c>
      <c r="B21" s="8" t="s">
        <v>34</v>
      </c>
      <c r="C21" s="62">
        <f>C22+C23</f>
        <v>100568</v>
      </c>
      <c r="D21" s="62">
        <f>D22+D23</f>
        <v>99411.099999999991</v>
      </c>
      <c r="E21" s="62">
        <f t="shared" si="3"/>
        <v>98.849634078434477</v>
      </c>
      <c r="F21" s="65">
        <f>F22+F23</f>
        <v>91593.2</v>
      </c>
      <c r="G21" s="65">
        <f t="shared" si="4"/>
        <v>108.53545896420258</v>
      </c>
    </row>
    <row r="22" spans="1:7" ht="12" outlineLevel="2" x14ac:dyDescent="0.2">
      <c r="A22" s="9" t="s">
        <v>35</v>
      </c>
      <c r="B22" s="10" t="s">
        <v>36</v>
      </c>
      <c r="C22" s="63">
        <v>18050</v>
      </c>
      <c r="D22" s="63">
        <v>17666.2</v>
      </c>
      <c r="E22" s="63">
        <f t="shared" si="3"/>
        <v>97.873684210526321</v>
      </c>
      <c r="F22" s="66">
        <v>12543.8</v>
      </c>
      <c r="G22" s="66">
        <f t="shared" si="4"/>
        <v>140.83611026961529</v>
      </c>
    </row>
    <row r="23" spans="1:7" ht="12" outlineLevel="2" x14ac:dyDescent="0.2">
      <c r="A23" s="9" t="s">
        <v>37</v>
      </c>
      <c r="B23" s="10" t="s">
        <v>38</v>
      </c>
      <c r="C23" s="63">
        <v>82518</v>
      </c>
      <c r="D23" s="63">
        <v>81744.899999999994</v>
      </c>
      <c r="E23" s="63">
        <f t="shared" si="3"/>
        <v>99.063113502508543</v>
      </c>
      <c r="F23" s="66">
        <v>79049.399999999994</v>
      </c>
      <c r="G23" s="66">
        <f t="shared" si="4"/>
        <v>103.40989305421672</v>
      </c>
    </row>
    <row r="24" spans="1:7" s="12" customFormat="1" ht="12" outlineLevel="1" x14ac:dyDescent="0.2">
      <c r="A24" s="6" t="s">
        <v>39</v>
      </c>
      <c r="B24" s="8" t="s">
        <v>40</v>
      </c>
      <c r="C24" s="62">
        <f>C25+C26</f>
        <v>7750</v>
      </c>
      <c r="D24" s="62">
        <f>D25+D26</f>
        <v>7839</v>
      </c>
      <c r="E24" s="62">
        <f t="shared" si="3"/>
        <v>101.14838709677419</v>
      </c>
      <c r="F24" s="65">
        <f>F25+F26</f>
        <v>6990.6</v>
      </c>
      <c r="G24" s="65">
        <f t="shared" si="4"/>
        <v>112.13629731353532</v>
      </c>
    </row>
    <row r="25" spans="1:7" ht="24" outlineLevel="2" x14ac:dyDescent="0.2">
      <c r="A25" s="9" t="s">
        <v>41</v>
      </c>
      <c r="B25" s="10" t="s">
        <v>42</v>
      </c>
      <c r="C25" s="63">
        <v>7680</v>
      </c>
      <c r="D25" s="63">
        <v>7769</v>
      </c>
      <c r="E25" s="63">
        <f t="shared" si="3"/>
        <v>101.15885416666666</v>
      </c>
      <c r="F25" s="66">
        <v>6941.6</v>
      </c>
      <c r="G25" s="66">
        <f t="shared" si="4"/>
        <v>111.91944220352656</v>
      </c>
    </row>
    <row r="26" spans="1:7" ht="24" outlineLevel="2" x14ac:dyDescent="0.2">
      <c r="A26" s="9" t="s">
        <v>43</v>
      </c>
      <c r="B26" s="10" t="s">
        <v>44</v>
      </c>
      <c r="C26" s="63">
        <v>70</v>
      </c>
      <c r="D26" s="63">
        <v>70</v>
      </c>
      <c r="E26" s="63">
        <f t="shared" si="3"/>
        <v>100</v>
      </c>
      <c r="F26" s="66">
        <v>49</v>
      </c>
      <c r="G26" s="66">
        <f t="shared" si="4"/>
        <v>142.85714285714286</v>
      </c>
    </row>
    <row r="27" spans="1:7" s="12" customFormat="1" ht="24" outlineLevel="1" x14ac:dyDescent="0.2">
      <c r="A27" s="6" t="s">
        <v>45</v>
      </c>
      <c r="B27" s="8" t="s">
        <v>46</v>
      </c>
      <c r="C27" s="62">
        <v>0</v>
      </c>
      <c r="D27" s="62">
        <v>0</v>
      </c>
      <c r="E27" s="62"/>
      <c r="F27" s="65">
        <v>2.1</v>
      </c>
      <c r="G27" s="65"/>
    </row>
    <row r="28" spans="1:7" s="12" customFormat="1" ht="24" outlineLevel="1" x14ac:dyDescent="0.2">
      <c r="A28" s="6" t="s">
        <v>47</v>
      </c>
      <c r="B28" s="8" t="s">
        <v>48</v>
      </c>
      <c r="C28" s="62">
        <f>C29+C30+C31+C32+C33+C34+C35+C36+C37</f>
        <v>98531.5</v>
      </c>
      <c r="D28" s="62">
        <f t="shared" ref="D28:F28" si="5">D29+D30+D31+D32+D33+D34+D35+D36+D37</f>
        <v>84646.399999999994</v>
      </c>
      <c r="E28" s="62">
        <f t="shared" si="3"/>
        <v>85.90795836864352</v>
      </c>
      <c r="F28" s="62">
        <f t="shared" si="5"/>
        <v>129882.3</v>
      </c>
      <c r="G28" s="65">
        <f t="shared" si="4"/>
        <v>65.171620767417878</v>
      </c>
    </row>
    <row r="29" spans="1:7" ht="48" outlineLevel="7" x14ac:dyDescent="0.2">
      <c r="A29" s="15" t="s">
        <v>49</v>
      </c>
      <c r="B29" s="14" t="s">
        <v>50</v>
      </c>
      <c r="C29" s="63">
        <v>85696.7</v>
      </c>
      <c r="D29" s="63">
        <v>71812.100000000006</v>
      </c>
      <c r="E29" s="63">
        <f t="shared" si="3"/>
        <v>83.797975884719023</v>
      </c>
      <c r="F29" s="66">
        <v>115388.3</v>
      </c>
      <c r="G29" s="66">
        <f t="shared" si="4"/>
        <v>62.235165957033779</v>
      </c>
    </row>
    <row r="30" spans="1:7" ht="48" outlineLevel="7" x14ac:dyDescent="0.2">
      <c r="A30" s="15" t="s">
        <v>51</v>
      </c>
      <c r="B30" s="10" t="s">
        <v>52</v>
      </c>
      <c r="C30" s="63">
        <v>1186</v>
      </c>
      <c r="D30" s="63">
        <v>1187.9000000000001</v>
      </c>
      <c r="E30" s="63">
        <f t="shared" si="3"/>
        <v>100.16020236087691</v>
      </c>
      <c r="F30" s="66">
        <v>998.7</v>
      </c>
      <c r="G30" s="66">
        <f t="shared" si="4"/>
        <v>118.94462801642136</v>
      </c>
    </row>
    <row r="31" spans="1:7" ht="48" outlineLevel="7" x14ac:dyDescent="0.2">
      <c r="A31" s="15" t="s">
        <v>53</v>
      </c>
      <c r="B31" s="10" t="s">
        <v>54</v>
      </c>
      <c r="C31" s="63">
        <v>1060</v>
      </c>
      <c r="D31" s="63">
        <v>1068.7</v>
      </c>
      <c r="E31" s="63">
        <f t="shared" si="3"/>
        <v>100.82075471698113</v>
      </c>
      <c r="F31" s="66">
        <v>1309.2</v>
      </c>
      <c r="G31" s="66">
        <f t="shared" si="4"/>
        <v>81.630003055300946</v>
      </c>
    </row>
    <row r="32" spans="1:7" ht="24" outlineLevel="7" x14ac:dyDescent="0.2">
      <c r="A32" s="15" t="s">
        <v>55</v>
      </c>
      <c r="B32" s="10" t="s">
        <v>56</v>
      </c>
      <c r="C32" s="63">
        <v>5405</v>
      </c>
      <c r="D32" s="63">
        <v>5389.7</v>
      </c>
      <c r="E32" s="63">
        <f t="shared" si="3"/>
        <v>99.716928769657727</v>
      </c>
      <c r="F32" s="66">
        <v>6832.7</v>
      </c>
      <c r="G32" s="66">
        <f t="shared" si="4"/>
        <v>78.880969455705653</v>
      </c>
    </row>
    <row r="33" spans="1:7" ht="36" outlineLevel="7" x14ac:dyDescent="0.2">
      <c r="A33" s="15" t="s">
        <v>57</v>
      </c>
      <c r="B33" s="10" t="s">
        <v>58</v>
      </c>
      <c r="C33" s="63">
        <v>2003.8</v>
      </c>
      <c r="D33" s="63">
        <v>2004.3</v>
      </c>
      <c r="E33" s="63">
        <f t="shared" si="3"/>
        <v>100.02495259007884</v>
      </c>
      <c r="F33" s="66">
        <v>2768.5</v>
      </c>
      <c r="G33" s="66">
        <f t="shared" si="4"/>
        <v>72.396604659562939</v>
      </c>
    </row>
    <row r="34" spans="1:7" s="23" customFormat="1" ht="60" outlineLevel="7" x14ac:dyDescent="0.2">
      <c r="A34" s="55" t="s">
        <v>59</v>
      </c>
      <c r="B34" s="56" t="s">
        <v>234</v>
      </c>
      <c r="C34" s="58">
        <v>427.8</v>
      </c>
      <c r="D34" s="58">
        <v>427.7</v>
      </c>
      <c r="E34" s="63">
        <f t="shared" si="3"/>
        <v>99.976624590930342</v>
      </c>
      <c r="F34" s="63">
        <v>356</v>
      </c>
      <c r="G34" s="66">
        <f t="shared" si="4"/>
        <v>120.14044943820224</v>
      </c>
    </row>
    <row r="35" spans="1:7" s="23" customFormat="1" ht="48" outlineLevel="7" x14ac:dyDescent="0.2">
      <c r="A35" s="55" t="s">
        <v>216</v>
      </c>
      <c r="B35" s="56" t="s">
        <v>217</v>
      </c>
      <c r="C35" s="58">
        <v>2248</v>
      </c>
      <c r="D35" s="58">
        <v>2248.1999999999998</v>
      </c>
      <c r="E35" s="63">
        <f t="shared" si="3"/>
        <v>100.00889679715301</v>
      </c>
      <c r="F35" s="63">
        <v>2045.1</v>
      </c>
      <c r="G35" s="66">
        <f t="shared" si="4"/>
        <v>109.93105471615078</v>
      </c>
    </row>
    <row r="36" spans="1:7" s="23" customFormat="1" ht="60" outlineLevel="7" x14ac:dyDescent="0.2">
      <c r="A36" s="55" t="s">
        <v>236</v>
      </c>
      <c r="B36" s="56" t="s">
        <v>347</v>
      </c>
      <c r="C36" s="58">
        <v>477.2</v>
      </c>
      <c r="D36" s="58">
        <v>476.8</v>
      </c>
      <c r="E36" s="63">
        <f t="shared" si="3"/>
        <v>99.916177703269071</v>
      </c>
      <c r="F36" s="63">
        <v>183.8</v>
      </c>
      <c r="G36" s="66">
        <f t="shared" si="4"/>
        <v>259.41240478781282</v>
      </c>
    </row>
    <row r="37" spans="1:7" s="23" customFormat="1" ht="60" outlineLevel="7" x14ac:dyDescent="0.2">
      <c r="A37" s="55" t="s">
        <v>278</v>
      </c>
      <c r="B37" s="56" t="s">
        <v>348</v>
      </c>
      <c r="C37" s="58">
        <v>27</v>
      </c>
      <c r="D37" s="58">
        <v>31</v>
      </c>
      <c r="E37" s="63">
        <f t="shared" si="3"/>
        <v>114.81481481481481</v>
      </c>
      <c r="F37" s="63">
        <v>0</v>
      </c>
      <c r="G37" s="66"/>
    </row>
    <row r="38" spans="1:7" s="12" customFormat="1" ht="12" outlineLevel="1" x14ac:dyDescent="0.2">
      <c r="A38" s="6" t="s">
        <v>60</v>
      </c>
      <c r="B38" s="8" t="s">
        <v>61</v>
      </c>
      <c r="C38" s="62">
        <f>C39+C40+C41+C42</f>
        <v>2482</v>
      </c>
      <c r="D38" s="62">
        <f>D39+D40+D41+D42</f>
        <v>2505.5</v>
      </c>
      <c r="E38" s="62">
        <f t="shared" si="3"/>
        <v>100.94681708299757</v>
      </c>
      <c r="F38" s="62">
        <f>F39+F40+F41+F42</f>
        <v>4945.7000000000007</v>
      </c>
      <c r="G38" s="65">
        <f t="shared" si="4"/>
        <v>50.660169440119695</v>
      </c>
    </row>
    <row r="39" spans="1:7" ht="24" outlineLevel="3" x14ac:dyDescent="0.2">
      <c r="A39" s="9" t="s">
        <v>62</v>
      </c>
      <c r="B39" s="10" t="s">
        <v>63</v>
      </c>
      <c r="C39" s="63">
        <v>634.29999999999995</v>
      </c>
      <c r="D39" s="63">
        <v>638.1</v>
      </c>
      <c r="E39" s="63">
        <f t="shared" si="3"/>
        <v>100.59908560618005</v>
      </c>
      <c r="F39" s="66">
        <v>1216.7</v>
      </c>
      <c r="G39" s="66">
        <f t="shared" si="4"/>
        <v>52.445138489356459</v>
      </c>
    </row>
    <row r="40" spans="1:7" ht="24" outlineLevel="3" x14ac:dyDescent="0.2">
      <c r="A40" s="9" t="s">
        <v>64</v>
      </c>
      <c r="B40" s="10" t="s">
        <v>65</v>
      </c>
      <c r="C40" s="63">
        <v>11.8</v>
      </c>
      <c r="D40" s="63">
        <v>11.9</v>
      </c>
      <c r="E40" s="63">
        <f t="shared" si="3"/>
        <v>100.84745762711864</v>
      </c>
      <c r="F40" s="66">
        <v>56</v>
      </c>
      <c r="G40" s="66">
        <f t="shared" si="4"/>
        <v>21.25</v>
      </c>
    </row>
    <row r="41" spans="1:7" ht="12" outlineLevel="3" x14ac:dyDescent="0.2">
      <c r="A41" s="9" t="s">
        <v>66</v>
      </c>
      <c r="B41" s="10" t="s">
        <v>67</v>
      </c>
      <c r="C41" s="63">
        <v>673</v>
      </c>
      <c r="D41" s="63">
        <v>673.5</v>
      </c>
      <c r="E41" s="63">
        <f t="shared" si="3"/>
        <v>100.07429420505201</v>
      </c>
      <c r="F41" s="66">
        <v>1253.0999999999999</v>
      </c>
      <c r="G41" s="66">
        <f t="shared" si="4"/>
        <v>53.746708163753901</v>
      </c>
    </row>
    <row r="42" spans="1:7" ht="12" outlineLevel="3" x14ac:dyDescent="0.2">
      <c r="A42" s="9" t="s">
        <v>68</v>
      </c>
      <c r="B42" s="10" t="s">
        <v>69</v>
      </c>
      <c r="C42" s="63">
        <v>1162.9000000000001</v>
      </c>
      <c r="D42" s="63">
        <v>1182</v>
      </c>
      <c r="E42" s="63">
        <f t="shared" si="3"/>
        <v>101.64244561011265</v>
      </c>
      <c r="F42" s="66">
        <v>2419.9</v>
      </c>
      <c r="G42" s="66">
        <f t="shared" si="4"/>
        <v>48.844993594776639</v>
      </c>
    </row>
    <row r="43" spans="1:7" s="12" customFormat="1" ht="24" outlineLevel="1" x14ac:dyDescent="0.2">
      <c r="A43" s="6" t="s">
        <v>70</v>
      </c>
      <c r="B43" s="8" t="s">
        <v>334</v>
      </c>
      <c r="C43" s="62">
        <v>10913</v>
      </c>
      <c r="D43" s="62">
        <v>10955.2</v>
      </c>
      <c r="E43" s="62">
        <f t="shared" si="3"/>
        <v>100.38669476770825</v>
      </c>
      <c r="F43" s="65">
        <v>13373.6</v>
      </c>
      <c r="G43" s="65">
        <f t="shared" si="4"/>
        <v>81.916611832266568</v>
      </c>
    </row>
    <row r="44" spans="1:7" s="12" customFormat="1" ht="12" outlineLevel="1" x14ac:dyDescent="0.2">
      <c r="A44" s="6" t="s">
        <v>71</v>
      </c>
      <c r="B44" s="8" t="s">
        <v>72</v>
      </c>
      <c r="C44" s="62">
        <f>C45+C46+C47+C48+C49</f>
        <v>9815</v>
      </c>
      <c r="D44" s="62">
        <f>D45+D46+D47+D48+D49</f>
        <v>7532.3</v>
      </c>
      <c r="E44" s="62">
        <f t="shared" si="3"/>
        <v>76.742740703005609</v>
      </c>
      <c r="F44" s="65">
        <f>F45+F46+F47+F48+F49</f>
        <v>13362.099999999999</v>
      </c>
      <c r="G44" s="65">
        <f t="shared" si="4"/>
        <v>56.370630364987548</v>
      </c>
    </row>
    <row r="45" spans="1:7" ht="60" outlineLevel="7" x14ac:dyDescent="0.2">
      <c r="A45" s="16" t="s">
        <v>298</v>
      </c>
      <c r="B45" s="17" t="s">
        <v>73</v>
      </c>
      <c r="C45" s="63">
        <v>5263</v>
      </c>
      <c r="D45" s="63">
        <v>2941.3</v>
      </c>
      <c r="E45" s="63">
        <f t="shared" si="3"/>
        <v>55.88637659129774</v>
      </c>
      <c r="F45" s="66">
        <v>6161.2</v>
      </c>
      <c r="G45" s="66">
        <f t="shared" si="4"/>
        <v>47.739076803220151</v>
      </c>
    </row>
    <row r="46" spans="1:7" ht="60" outlineLevel="7" x14ac:dyDescent="0.2">
      <c r="A46" s="16" t="s">
        <v>299</v>
      </c>
      <c r="B46" s="17" t="s">
        <v>266</v>
      </c>
      <c r="C46" s="63">
        <v>22</v>
      </c>
      <c r="D46" s="63">
        <v>22</v>
      </c>
      <c r="E46" s="63">
        <f t="shared" si="3"/>
        <v>100</v>
      </c>
      <c r="F46" s="66">
        <v>10.9</v>
      </c>
      <c r="G46" s="66">
        <f t="shared" si="4"/>
        <v>201.83486238532109</v>
      </c>
    </row>
    <row r="47" spans="1:7" ht="36" outlineLevel="7" x14ac:dyDescent="0.2">
      <c r="A47" s="16" t="s">
        <v>300</v>
      </c>
      <c r="B47" s="18" t="s">
        <v>74</v>
      </c>
      <c r="C47" s="63">
        <v>4065</v>
      </c>
      <c r="D47" s="63">
        <v>4103.8999999999996</v>
      </c>
      <c r="E47" s="63">
        <f t="shared" si="3"/>
        <v>100.95694956949568</v>
      </c>
      <c r="F47" s="66">
        <v>7190</v>
      </c>
      <c r="G47" s="66">
        <f t="shared" si="4"/>
        <v>57.077885952712094</v>
      </c>
    </row>
    <row r="48" spans="1:7" ht="36" outlineLevel="7" x14ac:dyDescent="0.2">
      <c r="A48" s="19" t="s">
        <v>335</v>
      </c>
      <c r="B48" s="10" t="s">
        <v>288</v>
      </c>
      <c r="C48" s="63">
        <v>28</v>
      </c>
      <c r="D48" s="63">
        <v>28</v>
      </c>
      <c r="E48" s="63">
        <f t="shared" si="3"/>
        <v>100</v>
      </c>
      <c r="F48" s="66">
        <v>0</v>
      </c>
      <c r="G48" s="66"/>
    </row>
    <row r="49" spans="1:7" ht="59.25" customHeight="1" outlineLevel="7" x14ac:dyDescent="0.2">
      <c r="A49" s="11" t="s">
        <v>336</v>
      </c>
      <c r="B49" s="10" t="s">
        <v>265</v>
      </c>
      <c r="C49" s="63">
        <v>437</v>
      </c>
      <c r="D49" s="63">
        <v>437.1</v>
      </c>
      <c r="E49" s="63">
        <f t="shared" si="3"/>
        <v>100.0228832951945</v>
      </c>
      <c r="F49" s="66">
        <v>0</v>
      </c>
      <c r="G49" s="66"/>
    </row>
    <row r="50" spans="1:7" s="12" customFormat="1" ht="12" outlineLevel="1" x14ac:dyDescent="0.2">
      <c r="A50" s="6" t="s">
        <v>75</v>
      </c>
      <c r="B50" s="8" t="s">
        <v>76</v>
      </c>
      <c r="C50" s="62">
        <f>C51+C52+C54+C55+C56+C57+C58+C60+C61+C62+C63+C64+C59+C53</f>
        <v>5100</v>
      </c>
      <c r="D50" s="62">
        <f>D51+D52+D54+D55+D56+D57+D58+D60+D61+D62+D63+D64+D59+D53</f>
        <v>5198.0000000000009</v>
      </c>
      <c r="E50" s="62">
        <f t="shared" si="3"/>
        <v>101.92156862745101</v>
      </c>
      <c r="F50" s="62">
        <f>F51+F52+F54+F55+F56+F57+F58+F60+F61+F62+F63+F64+F59+F53</f>
        <v>5717.7</v>
      </c>
      <c r="G50" s="65">
        <f t="shared" si="4"/>
        <v>90.910680868181288</v>
      </c>
    </row>
    <row r="51" spans="1:7" ht="24" outlineLevel="2" x14ac:dyDescent="0.2">
      <c r="A51" s="9" t="s">
        <v>77</v>
      </c>
      <c r="B51" s="10" t="s">
        <v>78</v>
      </c>
      <c r="C51" s="63">
        <v>136</v>
      </c>
      <c r="D51" s="63">
        <v>136.4</v>
      </c>
      <c r="E51" s="63">
        <f t="shared" si="3"/>
        <v>100.29411764705883</v>
      </c>
      <c r="F51" s="66">
        <v>51</v>
      </c>
      <c r="G51" s="66">
        <f t="shared" si="4"/>
        <v>267.45098039215691</v>
      </c>
    </row>
    <row r="52" spans="1:7" ht="36" outlineLevel="2" x14ac:dyDescent="0.2">
      <c r="A52" s="9" t="s">
        <v>79</v>
      </c>
      <c r="B52" s="10" t="s">
        <v>80</v>
      </c>
      <c r="C52" s="63">
        <v>10</v>
      </c>
      <c r="D52" s="63">
        <v>10</v>
      </c>
      <c r="E52" s="63">
        <f t="shared" si="3"/>
        <v>100</v>
      </c>
      <c r="F52" s="66">
        <v>37</v>
      </c>
      <c r="G52" s="66">
        <f t="shared" si="4"/>
        <v>27.027027027027028</v>
      </c>
    </row>
    <row r="53" spans="1:7" ht="36" outlineLevel="2" x14ac:dyDescent="0.2">
      <c r="A53" s="9" t="s">
        <v>81</v>
      </c>
      <c r="B53" s="10" t="s">
        <v>349</v>
      </c>
      <c r="C53" s="63">
        <v>0</v>
      </c>
      <c r="D53" s="63">
        <v>0.5</v>
      </c>
      <c r="E53" s="63"/>
      <c r="F53" s="66">
        <v>0</v>
      </c>
      <c r="G53" s="66"/>
    </row>
    <row r="54" spans="1:7" ht="12" outlineLevel="2" x14ac:dyDescent="0.2">
      <c r="A54" s="9" t="s">
        <v>82</v>
      </c>
      <c r="B54" s="10" t="s">
        <v>83</v>
      </c>
      <c r="C54" s="63">
        <v>26</v>
      </c>
      <c r="D54" s="63">
        <v>26.6</v>
      </c>
      <c r="E54" s="63">
        <f t="shared" si="3"/>
        <v>102.30769230769232</v>
      </c>
      <c r="F54" s="66">
        <v>0</v>
      </c>
      <c r="G54" s="66"/>
    </row>
    <row r="55" spans="1:7" ht="72" outlineLevel="2" x14ac:dyDescent="0.2">
      <c r="A55" s="9" t="s">
        <v>84</v>
      </c>
      <c r="B55" s="14" t="s">
        <v>337</v>
      </c>
      <c r="C55" s="63">
        <v>466</v>
      </c>
      <c r="D55" s="63">
        <v>466.5</v>
      </c>
      <c r="E55" s="63">
        <f t="shared" si="3"/>
        <v>100.10729613733906</v>
      </c>
      <c r="F55" s="66">
        <v>410.4</v>
      </c>
      <c r="G55" s="66">
        <f t="shared" si="4"/>
        <v>113.66959064327486</v>
      </c>
    </row>
    <row r="56" spans="1:7" ht="36" outlineLevel="2" x14ac:dyDescent="0.2">
      <c r="A56" s="9" t="s">
        <v>85</v>
      </c>
      <c r="B56" s="10" t="s">
        <v>86</v>
      </c>
      <c r="C56" s="63">
        <v>665</v>
      </c>
      <c r="D56" s="63">
        <v>665.7</v>
      </c>
      <c r="E56" s="63">
        <f t="shared" si="3"/>
        <v>100.10526315789474</v>
      </c>
      <c r="F56" s="66">
        <v>1302</v>
      </c>
      <c r="G56" s="66">
        <f t="shared" si="4"/>
        <v>51.12903225806452</v>
      </c>
    </row>
    <row r="57" spans="1:7" ht="24" outlineLevel="2" x14ac:dyDescent="0.2">
      <c r="A57" s="9" t="s">
        <v>87</v>
      </c>
      <c r="B57" s="10" t="s">
        <v>338</v>
      </c>
      <c r="C57" s="63">
        <v>106</v>
      </c>
      <c r="D57" s="63">
        <v>106.2</v>
      </c>
      <c r="E57" s="63">
        <f t="shared" si="3"/>
        <v>100.18867924528303</v>
      </c>
      <c r="F57" s="66">
        <v>0.1</v>
      </c>
      <c r="G57" s="66"/>
    </row>
    <row r="58" spans="1:7" ht="36" outlineLevel="2" x14ac:dyDescent="0.2">
      <c r="A58" s="9" t="s">
        <v>339</v>
      </c>
      <c r="B58" s="10" t="s">
        <v>340</v>
      </c>
      <c r="C58" s="63">
        <v>8</v>
      </c>
      <c r="D58" s="63">
        <v>8</v>
      </c>
      <c r="E58" s="63">
        <f t="shared" si="3"/>
        <v>100</v>
      </c>
      <c r="F58" s="66">
        <v>10</v>
      </c>
      <c r="G58" s="66">
        <f t="shared" si="4"/>
        <v>80</v>
      </c>
    </row>
    <row r="59" spans="1:7" ht="12" outlineLevel="2" x14ac:dyDescent="0.2">
      <c r="A59" s="9" t="s">
        <v>251</v>
      </c>
      <c r="B59" s="10" t="s">
        <v>252</v>
      </c>
      <c r="C59" s="63">
        <v>3.3</v>
      </c>
      <c r="D59" s="63">
        <v>3.3</v>
      </c>
      <c r="E59" s="63">
        <f t="shared" si="3"/>
        <v>100</v>
      </c>
      <c r="F59" s="66">
        <v>11.5</v>
      </c>
      <c r="G59" s="66">
        <f t="shared" si="4"/>
        <v>28.695652173913043</v>
      </c>
    </row>
    <row r="60" spans="1:7" ht="24" outlineLevel="2" x14ac:dyDescent="0.2">
      <c r="A60" s="9" t="s">
        <v>88</v>
      </c>
      <c r="B60" s="10" t="s">
        <v>89</v>
      </c>
      <c r="C60" s="63">
        <v>0</v>
      </c>
      <c r="D60" s="63">
        <v>0</v>
      </c>
      <c r="E60" s="63"/>
      <c r="F60" s="66">
        <v>3</v>
      </c>
      <c r="G60" s="66">
        <f t="shared" si="4"/>
        <v>0</v>
      </c>
    </row>
    <row r="61" spans="1:7" ht="45.75" customHeight="1" outlineLevel="2" x14ac:dyDescent="0.2">
      <c r="A61" s="9" t="s">
        <v>90</v>
      </c>
      <c r="B61" s="10" t="s">
        <v>91</v>
      </c>
      <c r="C61" s="63">
        <v>176</v>
      </c>
      <c r="D61" s="63">
        <v>175.8</v>
      </c>
      <c r="E61" s="63">
        <f t="shared" si="3"/>
        <v>99.88636363636364</v>
      </c>
      <c r="F61" s="66">
        <v>121</v>
      </c>
      <c r="G61" s="66">
        <f t="shared" si="4"/>
        <v>145.28925619834712</v>
      </c>
    </row>
    <row r="62" spans="1:7" ht="24" outlineLevel="2" x14ac:dyDescent="0.2">
      <c r="A62" s="9" t="s">
        <v>92</v>
      </c>
      <c r="B62" s="10" t="s">
        <v>93</v>
      </c>
      <c r="C62" s="63">
        <v>0</v>
      </c>
      <c r="D62" s="63">
        <v>-135</v>
      </c>
      <c r="E62" s="63"/>
      <c r="F62" s="66">
        <v>221.2</v>
      </c>
      <c r="G62" s="66"/>
    </row>
    <row r="63" spans="1:7" ht="24" outlineLevel="2" x14ac:dyDescent="0.2">
      <c r="A63" s="9" t="s">
        <v>94</v>
      </c>
      <c r="B63" s="10" t="s">
        <v>95</v>
      </c>
      <c r="C63" s="63">
        <v>997</v>
      </c>
      <c r="D63" s="63">
        <v>997.7</v>
      </c>
      <c r="E63" s="63">
        <f t="shared" si="3"/>
        <v>100.07021063189569</v>
      </c>
      <c r="F63" s="66">
        <v>867.2</v>
      </c>
      <c r="G63" s="66">
        <f t="shared" si="4"/>
        <v>115.04843173431733</v>
      </c>
    </row>
    <row r="64" spans="1:7" ht="24" outlineLevel="2" x14ac:dyDescent="0.2">
      <c r="A64" s="9" t="s">
        <v>96</v>
      </c>
      <c r="B64" s="10" t="s">
        <v>97</v>
      </c>
      <c r="C64" s="63">
        <v>2506.6999999999998</v>
      </c>
      <c r="D64" s="63">
        <v>2736.3</v>
      </c>
      <c r="E64" s="63">
        <f t="shared" si="3"/>
        <v>109.15945266685286</v>
      </c>
      <c r="F64" s="66">
        <v>2683.3</v>
      </c>
      <c r="G64" s="66">
        <f t="shared" si="4"/>
        <v>101.97517981589834</v>
      </c>
    </row>
    <row r="65" spans="1:7" s="12" customFormat="1" ht="12" outlineLevel="1" x14ac:dyDescent="0.2">
      <c r="A65" s="6" t="s">
        <v>98</v>
      </c>
      <c r="B65" s="8" t="s">
        <v>99</v>
      </c>
      <c r="C65" s="62">
        <f>C66+C67</f>
        <v>0</v>
      </c>
      <c r="D65" s="62">
        <f>D66+D67</f>
        <v>846.59999999999991</v>
      </c>
      <c r="E65" s="62"/>
      <c r="F65" s="65">
        <f>F66+F67</f>
        <v>-2048.5</v>
      </c>
      <c r="G65" s="65"/>
    </row>
    <row r="66" spans="1:7" ht="12" outlineLevel="7" x14ac:dyDescent="0.2">
      <c r="A66" s="15" t="s">
        <v>100</v>
      </c>
      <c r="B66" s="10" t="s">
        <v>101</v>
      </c>
      <c r="C66" s="63">
        <v>0</v>
      </c>
      <c r="D66" s="63">
        <v>-0.2</v>
      </c>
      <c r="E66" s="63"/>
      <c r="F66" s="66">
        <v>-2188.6999999999998</v>
      </c>
      <c r="G66" s="66">
        <f t="shared" si="4"/>
        <v>9.1378443825101668E-3</v>
      </c>
    </row>
    <row r="67" spans="1:7" ht="12" outlineLevel="7" x14ac:dyDescent="0.2">
      <c r="A67" s="15" t="s">
        <v>207</v>
      </c>
      <c r="B67" s="10" t="s">
        <v>99</v>
      </c>
      <c r="C67" s="63">
        <v>0</v>
      </c>
      <c r="D67" s="63">
        <v>846.8</v>
      </c>
      <c r="E67" s="63"/>
      <c r="F67" s="66">
        <v>140.19999999999999</v>
      </c>
      <c r="G67" s="66">
        <f t="shared" si="4"/>
        <v>603.99429386590589</v>
      </c>
    </row>
    <row r="68" spans="1:7" s="12" customFormat="1" ht="12" x14ac:dyDescent="0.2">
      <c r="A68" s="6" t="s">
        <v>102</v>
      </c>
      <c r="B68" s="8" t="s">
        <v>103</v>
      </c>
      <c r="C68" s="62">
        <f>C69+C131+C132+C133+C134</f>
        <v>664231.10000000009</v>
      </c>
      <c r="D68" s="62">
        <f>D69+D131+D132+D133+D134</f>
        <v>716412.29999999981</v>
      </c>
      <c r="E68" s="62">
        <f t="shared" si="3"/>
        <v>107.85588028022171</v>
      </c>
      <c r="F68" s="62">
        <f>F69+F131+F132+F133+F134</f>
        <v>725359.29999999993</v>
      </c>
      <c r="G68" s="65">
        <f t="shared" si="4"/>
        <v>98.766542319096189</v>
      </c>
    </row>
    <row r="69" spans="1:7" s="12" customFormat="1" ht="24" outlineLevel="1" x14ac:dyDescent="0.2">
      <c r="A69" s="6" t="s">
        <v>104</v>
      </c>
      <c r="B69" s="8" t="s">
        <v>105</v>
      </c>
      <c r="C69" s="62">
        <f>C70+C75+C100+C124</f>
        <v>664161.10000000009</v>
      </c>
      <c r="D69" s="62">
        <f>D70+D75+D100+D124</f>
        <v>718145.2</v>
      </c>
      <c r="E69" s="62">
        <f t="shared" si="3"/>
        <v>108.12816348322715</v>
      </c>
      <c r="F69" s="62">
        <f>F70+F75+F100+F124</f>
        <v>725766.2</v>
      </c>
      <c r="G69" s="65">
        <f t="shared" si="4"/>
        <v>98.949937321412875</v>
      </c>
    </row>
    <row r="70" spans="1:7" s="12" customFormat="1" ht="12" outlineLevel="1" x14ac:dyDescent="0.2">
      <c r="A70" s="6" t="s">
        <v>289</v>
      </c>
      <c r="B70" s="8" t="s">
        <v>341</v>
      </c>
      <c r="C70" s="57">
        <f>C71+C72+C73+C74</f>
        <v>1170</v>
      </c>
      <c r="D70" s="57">
        <f>D71+D72+D73+D74</f>
        <v>1092.0999999999999</v>
      </c>
      <c r="E70" s="62">
        <f t="shared" si="3"/>
        <v>93.341880341880341</v>
      </c>
      <c r="F70" s="62">
        <f t="shared" ref="F70" si="6">F71+F72+F73+F74</f>
        <v>19754</v>
      </c>
      <c r="G70" s="65">
        <f t="shared" si="4"/>
        <v>5.5285005568492451</v>
      </c>
    </row>
    <row r="71" spans="1:7" ht="36" outlineLevel="1" x14ac:dyDescent="0.2">
      <c r="A71" s="9" t="s">
        <v>246</v>
      </c>
      <c r="B71" s="10" t="s">
        <v>276</v>
      </c>
      <c r="C71" s="63">
        <v>0</v>
      </c>
      <c r="D71" s="63">
        <v>0</v>
      </c>
      <c r="E71" s="63"/>
      <c r="F71" s="66">
        <v>15000</v>
      </c>
      <c r="G71" s="66">
        <f t="shared" si="4"/>
        <v>0</v>
      </c>
    </row>
    <row r="72" spans="1:7" ht="36" outlineLevel="1" x14ac:dyDescent="0.2">
      <c r="A72" s="9" t="s">
        <v>253</v>
      </c>
      <c r="B72" s="10" t="s">
        <v>292</v>
      </c>
      <c r="C72" s="63">
        <v>0</v>
      </c>
      <c r="D72" s="63">
        <v>0</v>
      </c>
      <c r="E72" s="63"/>
      <c r="F72" s="66">
        <v>334</v>
      </c>
      <c r="G72" s="66">
        <f t="shared" si="4"/>
        <v>0</v>
      </c>
    </row>
    <row r="73" spans="1:7" ht="24" outlineLevel="1" x14ac:dyDescent="0.2">
      <c r="A73" s="9" t="s">
        <v>254</v>
      </c>
      <c r="B73" s="10" t="s">
        <v>255</v>
      </c>
      <c r="C73" s="63">
        <v>0</v>
      </c>
      <c r="D73" s="63">
        <v>0</v>
      </c>
      <c r="E73" s="63"/>
      <c r="F73" s="66">
        <v>4420</v>
      </c>
      <c r="G73" s="66">
        <f t="shared" ref="G73:G135" si="7">D73/F73*100</f>
        <v>0</v>
      </c>
    </row>
    <row r="74" spans="1:7" ht="48" outlineLevel="1" x14ac:dyDescent="0.2">
      <c r="A74" s="9" t="s">
        <v>275</v>
      </c>
      <c r="B74" s="10" t="s">
        <v>274</v>
      </c>
      <c r="C74" s="63">
        <v>1170</v>
      </c>
      <c r="D74" s="63">
        <v>1092.0999999999999</v>
      </c>
      <c r="E74" s="63">
        <f t="shared" ref="E74:E135" si="8">D74/C74*100</f>
        <v>93.341880341880341</v>
      </c>
      <c r="F74" s="66">
        <v>0</v>
      </c>
      <c r="G74" s="66"/>
    </row>
    <row r="75" spans="1:7" s="12" customFormat="1" ht="24" outlineLevel="2" x14ac:dyDescent="0.2">
      <c r="A75" s="6" t="s">
        <v>297</v>
      </c>
      <c r="B75" s="8" t="s">
        <v>342</v>
      </c>
      <c r="C75" s="62">
        <f>C76+C77+C79+C80+C81+C82+C83+C84+C85+C86+C87+C88+C91+C92+C93+C94+C95+C96+C97+C98+C89+C90</f>
        <v>86132.2</v>
      </c>
      <c r="D75" s="62">
        <f>D76+D77+D79+D80+D81+D82+D83+D84+D85+D86+D87+D88+D91+D92+D93+D94+D95+D96+D97+D98+D89+D90</f>
        <v>85289.700000000012</v>
      </c>
      <c r="E75" s="62">
        <f t="shared" si="8"/>
        <v>99.021852454714974</v>
      </c>
      <c r="F75" s="67">
        <f>F76+F77+F79+F80+F81+F82+F83+F84+F85+F86+F87+F88+F91+F92+F93+F94+F95+F96+F97+F98+F89+F90+F99+F78</f>
        <v>72128.399999999994</v>
      </c>
      <c r="G75" s="65">
        <f t="shared" si="7"/>
        <v>118.24704277372022</v>
      </c>
    </row>
    <row r="76" spans="1:7" ht="36" outlineLevel="2" x14ac:dyDescent="0.2">
      <c r="A76" s="9" t="s">
        <v>250</v>
      </c>
      <c r="B76" s="10" t="s">
        <v>208</v>
      </c>
      <c r="C76" s="63">
        <v>50</v>
      </c>
      <c r="D76" s="63">
        <v>50</v>
      </c>
      <c r="E76" s="63">
        <f t="shared" si="8"/>
        <v>100</v>
      </c>
      <c r="F76" s="66">
        <v>10</v>
      </c>
      <c r="G76" s="66">
        <f t="shared" si="7"/>
        <v>500</v>
      </c>
    </row>
    <row r="77" spans="1:7" ht="36" outlineLevel="2" x14ac:dyDescent="0.2">
      <c r="A77" s="9" t="s">
        <v>256</v>
      </c>
      <c r="B77" s="20" t="s">
        <v>209</v>
      </c>
      <c r="C77" s="63">
        <v>0</v>
      </c>
      <c r="D77" s="63">
        <v>0</v>
      </c>
      <c r="E77" s="63"/>
      <c r="F77" s="66">
        <v>5916.9</v>
      </c>
      <c r="G77" s="66">
        <f t="shared" si="7"/>
        <v>0</v>
      </c>
    </row>
    <row r="78" spans="1:7" ht="48" outlineLevel="2" x14ac:dyDescent="0.2">
      <c r="A78" s="9" t="s">
        <v>330</v>
      </c>
      <c r="B78" s="20" t="s">
        <v>328</v>
      </c>
      <c r="C78" s="63">
        <v>0</v>
      </c>
      <c r="D78" s="63">
        <v>0</v>
      </c>
      <c r="E78" s="63"/>
      <c r="F78" s="66">
        <v>2535.9</v>
      </c>
      <c r="G78" s="66">
        <f t="shared" si="7"/>
        <v>0</v>
      </c>
    </row>
    <row r="79" spans="1:7" ht="24" outlineLevel="3" x14ac:dyDescent="0.2">
      <c r="A79" s="9" t="s">
        <v>218</v>
      </c>
      <c r="B79" s="10" t="s">
        <v>111</v>
      </c>
      <c r="C79" s="63">
        <v>0</v>
      </c>
      <c r="D79" s="63">
        <v>0</v>
      </c>
      <c r="E79" s="63"/>
      <c r="F79" s="66">
        <v>373</v>
      </c>
      <c r="G79" s="66">
        <f t="shared" si="7"/>
        <v>0</v>
      </c>
    </row>
    <row r="80" spans="1:7" ht="24" outlineLevel="4" x14ac:dyDescent="0.2">
      <c r="A80" s="11" t="s">
        <v>321</v>
      </c>
      <c r="B80" s="10" t="s">
        <v>316</v>
      </c>
      <c r="C80" s="63">
        <v>10300</v>
      </c>
      <c r="D80" s="63">
        <v>10300</v>
      </c>
      <c r="E80" s="63">
        <f t="shared" si="8"/>
        <v>100</v>
      </c>
      <c r="F80" s="66">
        <v>18000</v>
      </c>
      <c r="G80" s="66">
        <f t="shared" si="7"/>
        <v>57.222222222222221</v>
      </c>
    </row>
    <row r="81" spans="1:7" ht="24" outlineLevel="4" x14ac:dyDescent="0.2">
      <c r="A81" s="9" t="s">
        <v>279</v>
      </c>
      <c r="B81" s="10" t="s">
        <v>290</v>
      </c>
      <c r="C81" s="63">
        <v>3801.8</v>
      </c>
      <c r="D81" s="63">
        <v>3801.8</v>
      </c>
      <c r="E81" s="63">
        <f t="shared" si="8"/>
        <v>100</v>
      </c>
      <c r="F81" s="66">
        <v>3648.3</v>
      </c>
      <c r="G81" s="66">
        <f t="shared" si="7"/>
        <v>104.20743908121591</v>
      </c>
    </row>
    <row r="82" spans="1:7" ht="24" outlineLevel="4" x14ac:dyDescent="0.2">
      <c r="A82" s="9" t="s">
        <v>315</v>
      </c>
      <c r="B82" s="10" t="s">
        <v>291</v>
      </c>
      <c r="C82" s="63">
        <v>3791.5</v>
      </c>
      <c r="D82" s="63">
        <v>3791.5</v>
      </c>
      <c r="E82" s="63">
        <f t="shared" si="8"/>
        <v>100</v>
      </c>
      <c r="F82" s="66">
        <v>3487.9</v>
      </c>
      <c r="G82" s="66">
        <f t="shared" si="7"/>
        <v>108.7043779924883</v>
      </c>
    </row>
    <row r="83" spans="1:7" ht="24" outlineLevel="4" x14ac:dyDescent="0.2">
      <c r="A83" s="9" t="s">
        <v>273</v>
      </c>
      <c r="B83" s="10" t="s">
        <v>272</v>
      </c>
      <c r="C83" s="63">
        <v>757.8</v>
      </c>
      <c r="D83" s="63">
        <v>0</v>
      </c>
      <c r="E83" s="63">
        <f t="shared" si="8"/>
        <v>0</v>
      </c>
      <c r="F83" s="66">
        <v>0</v>
      </c>
      <c r="G83" s="66"/>
    </row>
    <row r="84" spans="1:7" ht="120" outlineLevel="4" x14ac:dyDescent="0.2">
      <c r="A84" s="9" t="s">
        <v>317</v>
      </c>
      <c r="B84" s="10" t="s">
        <v>303</v>
      </c>
      <c r="C84" s="63">
        <v>865.7</v>
      </c>
      <c r="D84" s="63">
        <v>865.7</v>
      </c>
      <c r="E84" s="63">
        <f t="shared" si="8"/>
        <v>100</v>
      </c>
      <c r="F84" s="66">
        <v>992.8</v>
      </c>
      <c r="G84" s="66">
        <f t="shared" si="7"/>
        <v>87.197824335213554</v>
      </c>
    </row>
    <row r="85" spans="1:7" ht="120" outlineLevel="4" x14ac:dyDescent="0.2">
      <c r="A85" s="44" t="s">
        <v>318</v>
      </c>
      <c r="B85" s="10" t="s">
        <v>304</v>
      </c>
      <c r="C85" s="63">
        <v>986.6</v>
      </c>
      <c r="D85" s="63">
        <v>986.6</v>
      </c>
      <c r="E85" s="63">
        <f t="shared" si="8"/>
        <v>100</v>
      </c>
      <c r="F85" s="66">
        <v>459.7</v>
      </c>
      <c r="G85" s="66">
        <f t="shared" si="7"/>
        <v>214.61822927996522</v>
      </c>
    </row>
    <row r="86" spans="1:7" ht="111" customHeight="1" outlineLevel="4" x14ac:dyDescent="0.2">
      <c r="A86" s="21" t="s">
        <v>322</v>
      </c>
      <c r="B86" s="10" t="s">
        <v>323</v>
      </c>
      <c r="C86" s="63">
        <v>548.79999999999995</v>
      </c>
      <c r="D86" s="63">
        <v>548.79999999999995</v>
      </c>
      <c r="E86" s="63">
        <f t="shared" si="8"/>
        <v>100</v>
      </c>
      <c r="F86" s="66">
        <v>0</v>
      </c>
      <c r="G86" s="66"/>
    </row>
    <row r="87" spans="1:7" s="23" customFormat="1" ht="36" outlineLevel="4" x14ac:dyDescent="0.2">
      <c r="A87" s="21" t="s">
        <v>295</v>
      </c>
      <c r="B87" s="22" t="s">
        <v>293</v>
      </c>
      <c r="C87" s="63">
        <v>1271.4000000000001</v>
      </c>
      <c r="D87" s="63">
        <v>1271.4000000000001</v>
      </c>
      <c r="E87" s="63">
        <f t="shared" si="8"/>
        <v>100</v>
      </c>
      <c r="F87" s="63">
        <v>1399.9</v>
      </c>
      <c r="G87" s="66">
        <f t="shared" si="7"/>
        <v>90.820772912350876</v>
      </c>
    </row>
    <row r="88" spans="1:7" s="23" customFormat="1" ht="36" outlineLevel="4" x14ac:dyDescent="0.2">
      <c r="A88" s="21" t="s">
        <v>296</v>
      </c>
      <c r="B88" s="22" t="s">
        <v>294</v>
      </c>
      <c r="C88" s="63">
        <v>317.89999999999998</v>
      </c>
      <c r="D88" s="63">
        <v>317.89999999999998</v>
      </c>
      <c r="E88" s="63">
        <f t="shared" si="8"/>
        <v>100</v>
      </c>
      <c r="F88" s="63">
        <v>166.7</v>
      </c>
      <c r="G88" s="66">
        <f t="shared" si="7"/>
        <v>190.70185962807437</v>
      </c>
    </row>
    <row r="89" spans="1:7" s="23" customFormat="1" ht="36" outlineLevel="4" x14ac:dyDescent="0.2">
      <c r="A89" s="21" t="s">
        <v>312</v>
      </c>
      <c r="B89" s="22" t="s">
        <v>351</v>
      </c>
      <c r="C89" s="63">
        <v>14400</v>
      </c>
      <c r="D89" s="63">
        <v>14400</v>
      </c>
      <c r="E89" s="63">
        <f t="shared" si="8"/>
        <v>100</v>
      </c>
      <c r="F89" s="63">
        <v>0</v>
      </c>
      <c r="G89" s="66"/>
    </row>
    <row r="90" spans="1:7" s="23" customFormat="1" ht="36" outlineLevel="4" x14ac:dyDescent="0.2">
      <c r="A90" s="21" t="s">
        <v>313</v>
      </c>
      <c r="B90" s="22" t="s">
        <v>352</v>
      </c>
      <c r="C90" s="63">
        <v>3600</v>
      </c>
      <c r="D90" s="63">
        <v>3600</v>
      </c>
      <c r="E90" s="63">
        <f t="shared" si="8"/>
        <v>100</v>
      </c>
      <c r="F90" s="63">
        <v>0</v>
      </c>
      <c r="G90" s="66"/>
    </row>
    <row r="91" spans="1:7" ht="36" outlineLevel="4" x14ac:dyDescent="0.2">
      <c r="A91" s="9" t="s">
        <v>280</v>
      </c>
      <c r="B91" s="10" t="s">
        <v>281</v>
      </c>
      <c r="C91" s="63">
        <v>27971.200000000001</v>
      </c>
      <c r="D91" s="63">
        <v>27971.200000000001</v>
      </c>
      <c r="E91" s="63">
        <f t="shared" si="8"/>
        <v>100</v>
      </c>
      <c r="F91" s="66">
        <v>0</v>
      </c>
      <c r="G91" s="66"/>
    </row>
    <row r="92" spans="1:7" ht="36" outlineLevel="4" x14ac:dyDescent="0.2">
      <c r="A92" s="9" t="s">
        <v>282</v>
      </c>
      <c r="B92" s="10" t="s">
        <v>283</v>
      </c>
      <c r="C92" s="63">
        <v>6000</v>
      </c>
      <c r="D92" s="63">
        <v>6000</v>
      </c>
      <c r="E92" s="63">
        <f t="shared" si="8"/>
        <v>100</v>
      </c>
      <c r="F92" s="66">
        <v>0</v>
      </c>
      <c r="G92" s="66"/>
    </row>
    <row r="93" spans="1:7" ht="36" outlineLevel="7" x14ac:dyDescent="0.2">
      <c r="A93" s="9" t="s">
        <v>235</v>
      </c>
      <c r="B93" s="10" t="s">
        <v>112</v>
      </c>
      <c r="C93" s="63">
        <v>7149.7</v>
      </c>
      <c r="D93" s="63">
        <v>7065</v>
      </c>
      <c r="E93" s="63">
        <f t="shared" si="8"/>
        <v>98.815334909157031</v>
      </c>
      <c r="F93" s="66">
        <v>7134.5</v>
      </c>
      <c r="G93" s="66">
        <f t="shared" si="7"/>
        <v>99.02586025650011</v>
      </c>
    </row>
    <row r="94" spans="1:7" ht="72" outlineLevel="7" x14ac:dyDescent="0.2">
      <c r="A94" s="9" t="s">
        <v>237</v>
      </c>
      <c r="B94" s="24" t="s">
        <v>238</v>
      </c>
      <c r="C94" s="63">
        <v>249.3</v>
      </c>
      <c r="D94" s="63">
        <v>249.3</v>
      </c>
      <c r="E94" s="63">
        <f t="shared" si="8"/>
        <v>100</v>
      </c>
      <c r="F94" s="66">
        <v>320.39999999999998</v>
      </c>
      <c r="G94" s="66">
        <f t="shared" si="7"/>
        <v>77.808988764044955</v>
      </c>
    </row>
    <row r="95" spans="1:7" ht="48" outlineLevel="7" x14ac:dyDescent="0.2">
      <c r="A95" s="25" t="s">
        <v>263</v>
      </c>
      <c r="B95" s="26" t="s">
        <v>264</v>
      </c>
      <c r="C95" s="63">
        <v>0</v>
      </c>
      <c r="D95" s="63">
        <v>0</v>
      </c>
      <c r="E95" s="63"/>
      <c r="F95" s="66">
        <v>375.5</v>
      </c>
      <c r="G95" s="66">
        <f t="shared" si="7"/>
        <v>0</v>
      </c>
    </row>
    <row r="96" spans="1:7" ht="24" outlineLevel="7" x14ac:dyDescent="0.2">
      <c r="A96" s="25" t="s">
        <v>267</v>
      </c>
      <c r="B96" s="26" t="s">
        <v>268</v>
      </c>
      <c r="C96" s="63">
        <v>343.5</v>
      </c>
      <c r="D96" s="63">
        <v>343.5</v>
      </c>
      <c r="E96" s="63">
        <f t="shared" si="8"/>
        <v>100</v>
      </c>
      <c r="F96" s="66">
        <v>0</v>
      </c>
      <c r="G96" s="66"/>
    </row>
    <row r="97" spans="1:7" ht="36" outlineLevel="7" x14ac:dyDescent="0.2">
      <c r="A97" s="25" t="s">
        <v>244</v>
      </c>
      <c r="B97" s="26" t="s">
        <v>345</v>
      </c>
      <c r="C97" s="63">
        <v>3727</v>
      </c>
      <c r="D97" s="63">
        <v>3727</v>
      </c>
      <c r="E97" s="63">
        <f t="shared" si="8"/>
        <v>100</v>
      </c>
      <c r="F97" s="66">
        <v>3945.4</v>
      </c>
      <c r="G97" s="66">
        <f t="shared" si="7"/>
        <v>94.464439600547465</v>
      </c>
    </row>
    <row r="98" spans="1:7" s="50" customFormat="1" ht="59.25" customHeight="1" outlineLevel="7" x14ac:dyDescent="0.2">
      <c r="A98" s="48" t="s">
        <v>245</v>
      </c>
      <c r="B98" s="49" t="s">
        <v>277</v>
      </c>
      <c r="C98" s="63">
        <v>0</v>
      </c>
      <c r="D98" s="63">
        <v>0</v>
      </c>
      <c r="E98" s="63"/>
      <c r="F98" s="66">
        <v>7815.5</v>
      </c>
      <c r="G98" s="66">
        <f t="shared" si="7"/>
        <v>0</v>
      </c>
    </row>
    <row r="99" spans="1:7" s="50" customFormat="1" ht="36" outlineLevel="7" x14ac:dyDescent="0.2">
      <c r="A99" s="48" t="s">
        <v>331</v>
      </c>
      <c r="B99" s="49" t="s">
        <v>327</v>
      </c>
      <c r="C99" s="63">
        <v>0</v>
      </c>
      <c r="D99" s="63">
        <v>0</v>
      </c>
      <c r="E99" s="63"/>
      <c r="F99" s="66">
        <v>15546</v>
      </c>
      <c r="G99" s="66">
        <f t="shared" si="7"/>
        <v>0</v>
      </c>
    </row>
    <row r="100" spans="1:7" s="12" customFormat="1" ht="12" outlineLevel="2" x14ac:dyDescent="0.2">
      <c r="A100" s="6" t="s">
        <v>106</v>
      </c>
      <c r="B100" s="8" t="s">
        <v>346</v>
      </c>
      <c r="C100" s="62">
        <f>C101+C102+C103+C104+C105+C106+C107+C108+C109+C110+C111++C112+C113+C114+C115+C116+C117+C118+C119+C120+C122+C123</f>
        <v>575535.60000000009</v>
      </c>
      <c r="D100" s="62">
        <f>D101+D102+D103+D104+D105+D106+D107+D108+D109+D110+D111++D112+D113+D114+D115+D116+D117+D118+D119+D120+D122+D123</f>
        <v>630479.19999999995</v>
      </c>
      <c r="E100" s="62">
        <f t="shared" si="8"/>
        <v>109.54651632323002</v>
      </c>
      <c r="F100" s="62">
        <f>F101+F102+F103+F104+F105+F106+F107+F108+F109+F110+F111++F112+F113+F114+F115+F116+F117+F118+F119+F120+F122+F123+F121</f>
        <v>632915.29999999993</v>
      </c>
      <c r="G100" s="65">
        <f t="shared" si="7"/>
        <v>99.615098576381385</v>
      </c>
    </row>
    <row r="101" spans="1:7" s="5" customFormat="1" ht="48" outlineLevel="2" x14ac:dyDescent="0.2">
      <c r="A101" s="9" t="s">
        <v>219</v>
      </c>
      <c r="B101" s="10" t="s">
        <v>113</v>
      </c>
      <c r="C101" s="63">
        <v>2882.2</v>
      </c>
      <c r="D101" s="63">
        <v>2882.2</v>
      </c>
      <c r="E101" s="63">
        <f t="shared" si="8"/>
        <v>100</v>
      </c>
      <c r="F101" s="66">
        <v>2707.4</v>
      </c>
      <c r="G101" s="66">
        <f t="shared" si="7"/>
        <v>106.45637881362191</v>
      </c>
    </row>
    <row r="102" spans="1:7" s="5" customFormat="1" ht="36" outlineLevel="2" x14ac:dyDescent="0.2">
      <c r="A102" s="9" t="s">
        <v>247</v>
      </c>
      <c r="B102" s="10" t="s">
        <v>343</v>
      </c>
      <c r="C102" s="63">
        <v>0</v>
      </c>
      <c r="D102" s="63">
        <v>0</v>
      </c>
      <c r="E102" s="63"/>
      <c r="F102" s="66">
        <v>54</v>
      </c>
      <c r="G102" s="66">
        <f t="shared" si="7"/>
        <v>0</v>
      </c>
    </row>
    <row r="103" spans="1:7" s="5" customFormat="1" ht="24" outlineLevel="2" x14ac:dyDescent="0.2">
      <c r="A103" s="9" t="s">
        <v>220</v>
      </c>
      <c r="B103" s="10" t="s">
        <v>114</v>
      </c>
      <c r="C103" s="63">
        <v>42080.5</v>
      </c>
      <c r="D103" s="63">
        <v>45442.9</v>
      </c>
      <c r="E103" s="63">
        <f t="shared" si="8"/>
        <v>107.99039935361985</v>
      </c>
      <c r="F103" s="66">
        <v>49306.2</v>
      </c>
      <c r="G103" s="66">
        <f t="shared" si="7"/>
        <v>92.164677058868875</v>
      </c>
    </row>
    <row r="104" spans="1:7" s="5" customFormat="1" ht="63.75" customHeight="1" outlineLevel="2" x14ac:dyDescent="0.2">
      <c r="A104" s="9" t="s">
        <v>221</v>
      </c>
      <c r="B104" s="14" t="s">
        <v>118</v>
      </c>
      <c r="C104" s="63">
        <v>12441.4</v>
      </c>
      <c r="D104" s="63">
        <v>12441.4</v>
      </c>
      <c r="E104" s="63">
        <f t="shared" si="8"/>
        <v>100</v>
      </c>
      <c r="F104" s="66">
        <v>7392.4</v>
      </c>
      <c r="G104" s="66">
        <f t="shared" si="7"/>
        <v>168.29987554785995</v>
      </c>
    </row>
    <row r="105" spans="1:7" s="5" customFormat="1" ht="57" customHeight="1" outlineLevel="2" x14ac:dyDescent="0.2">
      <c r="A105" s="9" t="s">
        <v>222</v>
      </c>
      <c r="B105" s="14" t="s">
        <v>119</v>
      </c>
      <c r="C105" s="63">
        <v>5647.4</v>
      </c>
      <c r="D105" s="63">
        <v>3982.3</v>
      </c>
      <c r="E105" s="63">
        <f t="shared" si="8"/>
        <v>70.515635513687727</v>
      </c>
      <c r="F105" s="66">
        <v>4944.3999999999996</v>
      </c>
      <c r="G105" s="66">
        <f t="shared" si="7"/>
        <v>80.541622846048071</v>
      </c>
    </row>
    <row r="106" spans="1:7" s="5" customFormat="1" ht="24" outlineLevel="2" x14ac:dyDescent="0.2">
      <c r="A106" s="9" t="s">
        <v>223</v>
      </c>
      <c r="B106" s="10" t="s">
        <v>120</v>
      </c>
      <c r="C106" s="63">
        <v>667.4</v>
      </c>
      <c r="D106" s="63">
        <v>667.4</v>
      </c>
      <c r="E106" s="63">
        <f t="shared" si="8"/>
        <v>100</v>
      </c>
      <c r="F106" s="66">
        <v>667.6</v>
      </c>
      <c r="G106" s="66">
        <f t="shared" si="7"/>
        <v>99.97004194128219</v>
      </c>
    </row>
    <row r="107" spans="1:7" s="5" customFormat="1" ht="24" outlineLevel="2" x14ac:dyDescent="0.2">
      <c r="A107" s="9" t="s">
        <v>224</v>
      </c>
      <c r="B107" s="10" t="s">
        <v>121</v>
      </c>
      <c r="C107" s="63">
        <v>630.4</v>
      </c>
      <c r="D107" s="63">
        <v>687.7</v>
      </c>
      <c r="E107" s="63">
        <f t="shared" si="8"/>
        <v>109.08946700507616</v>
      </c>
      <c r="F107" s="66">
        <v>687.7</v>
      </c>
      <c r="G107" s="66">
        <f t="shared" si="7"/>
        <v>100</v>
      </c>
    </row>
    <row r="108" spans="1:7" s="5" customFormat="1" ht="24" outlineLevel="2" x14ac:dyDescent="0.2">
      <c r="A108" s="9" t="s">
        <v>225</v>
      </c>
      <c r="B108" s="10" t="s">
        <v>122</v>
      </c>
      <c r="C108" s="63">
        <v>2128.3000000000002</v>
      </c>
      <c r="D108" s="63">
        <v>2122.6999999999998</v>
      </c>
      <c r="E108" s="63">
        <f t="shared" si="8"/>
        <v>99.73687919936097</v>
      </c>
      <c r="F108" s="66">
        <v>2509.1</v>
      </c>
      <c r="G108" s="66">
        <f t="shared" si="7"/>
        <v>84.600055796899284</v>
      </c>
    </row>
    <row r="109" spans="1:7" s="5" customFormat="1" ht="36" outlineLevel="2" x14ac:dyDescent="0.2">
      <c r="A109" s="9" t="s">
        <v>226</v>
      </c>
      <c r="B109" s="10" t="s">
        <v>269</v>
      </c>
      <c r="C109" s="63">
        <v>11516.6</v>
      </c>
      <c r="D109" s="63">
        <v>12377.8</v>
      </c>
      <c r="E109" s="63">
        <f t="shared" si="8"/>
        <v>107.47790146397374</v>
      </c>
      <c r="F109" s="66">
        <v>14628.6</v>
      </c>
      <c r="G109" s="66">
        <f t="shared" si="7"/>
        <v>84.613701926363419</v>
      </c>
    </row>
    <row r="110" spans="1:7" s="5" customFormat="1" ht="36" outlineLevel="2" x14ac:dyDescent="0.2">
      <c r="A110" s="9" t="s">
        <v>227</v>
      </c>
      <c r="B110" s="10" t="s">
        <v>123</v>
      </c>
      <c r="C110" s="63">
        <v>119079</v>
      </c>
      <c r="D110" s="63">
        <v>134875.70000000001</v>
      </c>
      <c r="E110" s="63">
        <f t="shared" si="8"/>
        <v>113.26573115326801</v>
      </c>
      <c r="F110" s="66">
        <v>133950</v>
      </c>
      <c r="G110" s="66">
        <f t="shared" si="7"/>
        <v>100.69107876073163</v>
      </c>
    </row>
    <row r="111" spans="1:7" s="5" customFormat="1" ht="36" outlineLevel="2" x14ac:dyDescent="0.2">
      <c r="A111" s="9" t="s">
        <v>314</v>
      </c>
      <c r="B111" s="10" t="s">
        <v>124</v>
      </c>
      <c r="C111" s="63">
        <v>343221.6</v>
      </c>
      <c r="D111" s="63">
        <v>378173.8</v>
      </c>
      <c r="E111" s="63">
        <f t="shared" si="8"/>
        <v>110.1835665354395</v>
      </c>
      <c r="F111" s="66">
        <v>367033.5</v>
      </c>
      <c r="G111" s="66">
        <f t="shared" si="7"/>
        <v>103.0352270296853</v>
      </c>
    </row>
    <row r="112" spans="1:7" s="5" customFormat="1" ht="60" outlineLevel="2" x14ac:dyDescent="0.2">
      <c r="A112" s="9" t="s">
        <v>228</v>
      </c>
      <c r="B112" s="14" t="s">
        <v>125</v>
      </c>
      <c r="C112" s="63">
        <v>135.30000000000001</v>
      </c>
      <c r="D112" s="63">
        <v>129.6</v>
      </c>
      <c r="E112" s="63">
        <f t="shared" si="8"/>
        <v>95.787139689578709</v>
      </c>
      <c r="F112" s="66">
        <v>84.5</v>
      </c>
      <c r="G112" s="66">
        <f t="shared" si="7"/>
        <v>153.37278106508876</v>
      </c>
    </row>
    <row r="113" spans="1:7" s="5" customFormat="1" ht="72" customHeight="1" outlineLevel="2" x14ac:dyDescent="0.2">
      <c r="A113" s="9" t="s">
        <v>242</v>
      </c>
      <c r="B113" s="14" t="s">
        <v>126</v>
      </c>
      <c r="C113" s="63">
        <v>960.3</v>
      </c>
      <c r="D113" s="63">
        <v>784.5</v>
      </c>
      <c r="E113" s="63">
        <f t="shared" si="8"/>
        <v>81.693220868478605</v>
      </c>
      <c r="F113" s="66">
        <v>718.8</v>
      </c>
      <c r="G113" s="66">
        <f t="shared" si="7"/>
        <v>109.14023372287144</v>
      </c>
    </row>
    <row r="114" spans="1:7" s="5" customFormat="1" ht="63" customHeight="1" outlineLevel="3" x14ac:dyDescent="0.2">
      <c r="A114" s="9" t="s">
        <v>243</v>
      </c>
      <c r="B114" s="14" t="s">
        <v>127</v>
      </c>
      <c r="C114" s="63">
        <v>83.9</v>
      </c>
      <c r="D114" s="63">
        <v>83.9</v>
      </c>
      <c r="E114" s="63">
        <f t="shared" si="8"/>
        <v>100</v>
      </c>
      <c r="F114" s="66">
        <v>64</v>
      </c>
      <c r="G114" s="66">
        <f t="shared" si="7"/>
        <v>131.09375</v>
      </c>
    </row>
    <row r="115" spans="1:7" s="5" customFormat="1" ht="36" outlineLevel="7" x14ac:dyDescent="0.2">
      <c r="A115" s="15" t="s">
        <v>229</v>
      </c>
      <c r="B115" s="10" t="s">
        <v>128</v>
      </c>
      <c r="C115" s="63">
        <v>879</v>
      </c>
      <c r="D115" s="63">
        <v>879</v>
      </c>
      <c r="E115" s="63">
        <f t="shared" si="8"/>
        <v>100</v>
      </c>
      <c r="F115" s="66">
        <v>879</v>
      </c>
      <c r="G115" s="66">
        <f t="shared" si="7"/>
        <v>100</v>
      </c>
    </row>
    <row r="116" spans="1:7" s="5" customFormat="1" ht="36" outlineLevel="3" x14ac:dyDescent="0.2">
      <c r="A116" s="9" t="s">
        <v>230</v>
      </c>
      <c r="B116" s="10" t="s">
        <v>129</v>
      </c>
      <c r="C116" s="63">
        <v>420.6</v>
      </c>
      <c r="D116" s="63">
        <v>420.6</v>
      </c>
      <c r="E116" s="63">
        <f t="shared" si="8"/>
        <v>100</v>
      </c>
      <c r="F116" s="66">
        <v>573.5</v>
      </c>
      <c r="G116" s="66">
        <f t="shared" si="7"/>
        <v>73.33914559721012</v>
      </c>
    </row>
    <row r="117" spans="1:7" s="5" customFormat="1" ht="24" outlineLevel="2" x14ac:dyDescent="0.2">
      <c r="A117" s="9" t="s">
        <v>233</v>
      </c>
      <c r="B117" s="10" t="s">
        <v>117</v>
      </c>
      <c r="C117" s="63">
        <v>16300</v>
      </c>
      <c r="D117" s="63">
        <v>17660.7</v>
      </c>
      <c r="E117" s="63">
        <f t="shared" si="8"/>
        <v>108.3478527607362</v>
      </c>
      <c r="F117" s="66">
        <v>18831.099999999999</v>
      </c>
      <c r="G117" s="66">
        <f t="shared" si="7"/>
        <v>93.78474969598166</v>
      </c>
    </row>
    <row r="118" spans="1:7" s="5" customFormat="1" ht="36" outlineLevel="2" x14ac:dyDescent="0.2">
      <c r="A118" s="9" t="s">
        <v>232</v>
      </c>
      <c r="B118" s="10" t="s">
        <v>115</v>
      </c>
      <c r="C118" s="63">
        <v>9700</v>
      </c>
      <c r="D118" s="63">
        <v>10105.299999999999</v>
      </c>
      <c r="E118" s="63">
        <f t="shared" si="8"/>
        <v>104.17835051546392</v>
      </c>
      <c r="F118" s="66">
        <v>11907.1</v>
      </c>
      <c r="G118" s="66">
        <f t="shared" si="7"/>
        <v>84.867851953876254</v>
      </c>
    </row>
    <row r="119" spans="1:7" s="5" customFormat="1" ht="56.25" outlineLevel="2" x14ac:dyDescent="0.2">
      <c r="A119" s="39" t="s">
        <v>306</v>
      </c>
      <c r="B119" s="40" t="s">
        <v>307</v>
      </c>
      <c r="C119" s="63">
        <v>0</v>
      </c>
      <c r="D119" s="63">
        <v>0</v>
      </c>
      <c r="E119" s="63"/>
      <c r="F119" s="66">
        <v>615</v>
      </c>
      <c r="G119" s="66">
        <f t="shared" si="7"/>
        <v>0</v>
      </c>
    </row>
    <row r="120" spans="1:7" s="5" customFormat="1" ht="24" outlineLevel="2" x14ac:dyDescent="0.2">
      <c r="A120" s="9" t="s">
        <v>257</v>
      </c>
      <c r="B120" s="10" t="s">
        <v>258</v>
      </c>
      <c r="C120" s="63">
        <v>0</v>
      </c>
      <c r="D120" s="63">
        <v>0</v>
      </c>
      <c r="E120" s="63"/>
      <c r="F120" s="66">
        <v>1841.1</v>
      </c>
      <c r="G120" s="66">
        <f t="shared" si="7"/>
        <v>0</v>
      </c>
    </row>
    <row r="121" spans="1:7" s="5" customFormat="1" ht="12" outlineLevel="2" x14ac:dyDescent="0.2">
      <c r="A121" s="9" t="s">
        <v>332</v>
      </c>
      <c r="B121" s="10" t="s">
        <v>329</v>
      </c>
      <c r="C121" s="63">
        <v>0</v>
      </c>
      <c r="D121" s="63">
        <v>0</v>
      </c>
      <c r="E121" s="63"/>
      <c r="F121" s="66">
        <v>487.2</v>
      </c>
      <c r="G121" s="66">
        <f t="shared" si="7"/>
        <v>0</v>
      </c>
    </row>
    <row r="122" spans="1:7" s="5" customFormat="1" ht="65.25" customHeight="1" outlineLevel="2" x14ac:dyDescent="0.2">
      <c r="A122" s="9" t="s">
        <v>231</v>
      </c>
      <c r="B122" s="14" t="s">
        <v>116</v>
      </c>
      <c r="C122" s="63">
        <v>6761.7</v>
      </c>
      <c r="D122" s="63">
        <v>6761.7</v>
      </c>
      <c r="E122" s="63">
        <f t="shared" si="8"/>
        <v>100</v>
      </c>
      <c r="F122" s="66">
        <v>11837.4</v>
      </c>
      <c r="G122" s="66">
        <f t="shared" si="7"/>
        <v>57.121496274519743</v>
      </c>
    </row>
    <row r="123" spans="1:7" s="5" customFormat="1" ht="12" outlineLevel="2" x14ac:dyDescent="0.2">
      <c r="A123" s="9" t="s">
        <v>248</v>
      </c>
      <c r="B123" s="14" t="s">
        <v>249</v>
      </c>
      <c r="C123" s="63">
        <v>0</v>
      </c>
      <c r="D123" s="63">
        <v>0</v>
      </c>
      <c r="E123" s="63"/>
      <c r="F123" s="66">
        <v>1195.7</v>
      </c>
      <c r="G123" s="66">
        <f t="shared" si="7"/>
        <v>0</v>
      </c>
    </row>
    <row r="124" spans="1:7" s="12" customFormat="1" ht="12" outlineLevel="2" x14ac:dyDescent="0.2">
      <c r="A124" s="6" t="s">
        <v>310</v>
      </c>
      <c r="B124" s="8" t="s">
        <v>107</v>
      </c>
      <c r="C124" s="62">
        <f>C125+C126+C127+C128+C129+C130</f>
        <v>1323.3</v>
      </c>
      <c r="D124" s="62">
        <f>D125+D126+D127+D128+D129+D130</f>
        <v>1284.2</v>
      </c>
      <c r="E124" s="62">
        <f t="shared" si="8"/>
        <v>97.045265623819247</v>
      </c>
      <c r="F124" s="62">
        <f>F125+F126+F127+F128+F130</f>
        <v>968.5</v>
      </c>
      <c r="G124" s="65">
        <f t="shared" si="7"/>
        <v>132.5967991739804</v>
      </c>
    </row>
    <row r="125" spans="1:7" s="50" customFormat="1" ht="12" outlineLevel="2" x14ac:dyDescent="0.2">
      <c r="A125" s="51" t="s">
        <v>320</v>
      </c>
      <c r="B125" s="52" t="s">
        <v>319</v>
      </c>
      <c r="C125" s="63">
        <v>0</v>
      </c>
      <c r="D125" s="63">
        <v>0</v>
      </c>
      <c r="E125" s="63"/>
      <c r="F125" s="63">
        <v>26.6</v>
      </c>
      <c r="G125" s="66">
        <f t="shared" si="7"/>
        <v>0</v>
      </c>
    </row>
    <row r="126" spans="1:7" ht="36" outlineLevel="2" x14ac:dyDescent="0.2">
      <c r="A126" s="21" t="s">
        <v>311</v>
      </c>
      <c r="B126" s="22" t="s">
        <v>210</v>
      </c>
      <c r="C126" s="63">
        <v>0</v>
      </c>
      <c r="D126" s="63">
        <v>0</v>
      </c>
      <c r="E126" s="63"/>
      <c r="F126" s="63">
        <v>100</v>
      </c>
      <c r="G126" s="66">
        <f t="shared" si="7"/>
        <v>0</v>
      </c>
    </row>
    <row r="127" spans="1:7" ht="48" outlineLevel="3" x14ac:dyDescent="0.2">
      <c r="A127" s="9" t="s">
        <v>241</v>
      </c>
      <c r="B127" s="10" t="s">
        <v>344</v>
      </c>
      <c r="C127" s="63">
        <v>0</v>
      </c>
      <c r="D127" s="63">
        <v>0</v>
      </c>
      <c r="E127" s="63"/>
      <c r="F127" s="66">
        <v>770.1</v>
      </c>
      <c r="G127" s="66">
        <f t="shared" si="7"/>
        <v>0</v>
      </c>
    </row>
    <row r="128" spans="1:7" ht="24" outlineLevel="1" x14ac:dyDescent="0.2">
      <c r="A128" s="9" t="s">
        <v>286</v>
      </c>
      <c r="B128" s="10" t="s">
        <v>287</v>
      </c>
      <c r="C128" s="63">
        <v>30</v>
      </c>
      <c r="D128" s="63">
        <v>30</v>
      </c>
      <c r="E128" s="63">
        <f t="shared" si="8"/>
        <v>100</v>
      </c>
      <c r="F128" s="66">
        <v>0</v>
      </c>
      <c r="G128" s="66"/>
    </row>
    <row r="129" spans="1:7" ht="36" outlineLevel="1" x14ac:dyDescent="0.2">
      <c r="A129" s="9" t="s">
        <v>308</v>
      </c>
      <c r="B129" s="41" t="s">
        <v>309</v>
      </c>
      <c r="C129" s="63">
        <v>1220</v>
      </c>
      <c r="D129" s="63">
        <v>1220</v>
      </c>
      <c r="E129" s="63">
        <f t="shared" si="8"/>
        <v>100</v>
      </c>
      <c r="F129" s="66">
        <v>0</v>
      </c>
      <c r="G129" s="66"/>
    </row>
    <row r="130" spans="1:7" s="12" customFormat="1" ht="52.5" customHeight="1" outlineLevel="1" x14ac:dyDescent="0.2">
      <c r="A130" s="9" t="s">
        <v>240</v>
      </c>
      <c r="B130" s="10" t="s">
        <v>239</v>
      </c>
      <c r="C130" s="63">
        <v>73.3</v>
      </c>
      <c r="D130" s="63">
        <v>34.200000000000003</v>
      </c>
      <c r="E130" s="63">
        <f t="shared" si="8"/>
        <v>46.657571623465216</v>
      </c>
      <c r="F130" s="66">
        <v>71.8</v>
      </c>
      <c r="G130" s="66">
        <f t="shared" si="7"/>
        <v>47.632311977715887</v>
      </c>
    </row>
    <row r="131" spans="1:7" s="12" customFormat="1" ht="12" outlineLevel="1" x14ac:dyDescent="0.2">
      <c r="A131" s="6" t="s">
        <v>211</v>
      </c>
      <c r="B131" s="8" t="s">
        <v>212</v>
      </c>
      <c r="C131" s="62">
        <v>0</v>
      </c>
      <c r="D131" s="62">
        <v>0</v>
      </c>
      <c r="E131" s="62"/>
      <c r="F131" s="65">
        <v>60.7</v>
      </c>
      <c r="G131" s="65">
        <f t="shared" si="7"/>
        <v>0</v>
      </c>
    </row>
    <row r="132" spans="1:7" s="12" customFormat="1" ht="12" outlineLevel="1" x14ac:dyDescent="0.2">
      <c r="A132" s="6" t="s">
        <v>214</v>
      </c>
      <c r="B132" s="8" t="s">
        <v>215</v>
      </c>
      <c r="C132" s="62">
        <v>70</v>
      </c>
      <c r="D132" s="62">
        <v>200.2</v>
      </c>
      <c r="E132" s="62">
        <f t="shared" si="8"/>
        <v>286</v>
      </c>
      <c r="F132" s="65">
        <v>50</v>
      </c>
      <c r="G132" s="65">
        <f t="shared" si="7"/>
        <v>400.4</v>
      </c>
    </row>
    <row r="133" spans="1:7" s="12" customFormat="1" ht="48" outlineLevel="1" x14ac:dyDescent="0.2">
      <c r="A133" s="6" t="s">
        <v>108</v>
      </c>
      <c r="B133" s="8" t="s">
        <v>350</v>
      </c>
      <c r="C133" s="62">
        <v>0</v>
      </c>
      <c r="D133" s="62">
        <v>1.2</v>
      </c>
      <c r="E133" s="62"/>
      <c r="F133" s="65">
        <v>909.6</v>
      </c>
      <c r="G133" s="65">
        <f t="shared" si="7"/>
        <v>0.13192612137203166</v>
      </c>
    </row>
    <row r="134" spans="1:7" s="12" customFormat="1" ht="30.75" customHeight="1" outlineLevel="1" x14ac:dyDescent="0.2">
      <c r="A134" s="6" t="s">
        <v>109</v>
      </c>
      <c r="B134" s="8" t="s">
        <v>110</v>
      </c>
      <c r="C134" s="62">
        <v>0</v>
      </c>
      <c r="D134" s="62">
        <v>-1934.3</v>
      </c>
      <c r="E134" s="62"/>
      <c r="F134" s="65">
        <v>-1427.2</v>
      </c>
      <c r="G134" s="65">
        <f t="shared" si="7"/>
        <v>135.53110986547082</v>
      </c>
    </row>
    <row r="135" spans="1:7" s="12" customFormat="1" ht="12" x14ac:dyDescent="0.2">
      <c r="A135" s="27" t="s">
        <v>0</v>
      </c>
      <c r="B135" s="42" t="s">
        <v>206</v>
      </c>
      <c r="C135" s="64">
        <f>C6+C68</f>
        <v>1462814.6</v>
      </c>
      <c r="D135" s="64">
        <f>D6+D68</f>
        <v>1490330.2999999998</v>
      </c>
      <c r="E135" s="62">
        <f t="shared" si="8"/>
        <v>101.88101075830114</v>
      </c>
      <c r="F135" s="68">
        <f>F6+F68</f>
        <v>1532448.4999999998</v>
      </c>
      <c r="G135" s="65">
        <f t="shared" si="7"/>
        <v>97.25157484900798</v>
      </c>
    </row>
    <row r="136" spans="1:7" s="12" customFormat="1" ht="12" x14ac:dyDescent="0.2">
      <c r="A136" s="28"/>
      <c r="B136" s="29" t="s">
        <v>131</v>
      </c>
      <c r="C136" s="36"/>
      <c r="D136" s="36"/>
      <c r="E136" s="36"/>
      <c r="F136" s="45"/>
      <c r="G136" s="45"/>
    </row>
    <row r="137" spans="1:7" s="12" customFormat="1" ht="12" outlineLevel="3" x14ac:dyDescent="0.2">
      <c r="A137" s="6" t="s">
        <v>132</v>
      </c>
      <c r="B137" s="8" t="s">
        <v>133</v>
      </c>
      <c r="C137" s="57">
        <f>C138+C140+C142+C144+C147+C148+C146</f>
        <v>183107.81</v>
      </c>
      <c r="D137" s="57">
        <f>D138+D140+D142+D144+D147+D148+D146</f>
        <v>175610.3</v>
      </c>
      <c r="E137" s="57">
        <f t="shared" ref="E137:E155" si="9">D137/C137*100</f>
        <v>95.905412226818726</v>
      </c>
      <c r="F137" s="59">
        <f>F138+F140+F142+F144+F147+F148</f>
        <v>171174.2</v>
      </c>
      <c r="G137" s="59">
        <f t="shared" ref="G137:G154" si="10">D137/F137*100</f>
        <v>102.59157045863219</v>
      </c>
    </row>
    <row r="138" spans="1:7" ht="24" outlineLevel="3" x14ac:dyDescent="0.2">
      <c r="A138" s="9" t="s">
        <v>134</v>
      </c>
      <c r="B138" s="10" t="s">
        <v>135</v>
      </c>
      <c r="C138" s="58">
        <v>1238.4000000000001</v>
      </c>
      <c r="D138" s="58">
        <v>1202.3</v>
      </c>
      <c r="E138" s="58">
        <f t="shared" si="9"/>
        <v>97.084948320413417</v>
      </c>
      <c r="F138" s="60">
        <v>1199</v>
      </c>
      <c r="G138" s="60">
        <f t="shared" si="10"/>
        <v>100.27522935779815</v>
      </c>
    </row>
    <row r="139" spans="1:7" s="13" customFormat="1" ht="12" outlineLevel="3" x14ac:dyDescent="0.2">
      <c r="A139" s="30"/>
      <c r="B139" s="31" t="s">
        <v>136</v>
      </c>
      <c r="C139" s="54">
        <v>1238.4000000000001</v>
      </c>
      <c r="D139" s="54">
        <v>1202.3</v>
      </c>
      <c r="E139" s="54">
        <f t="shared" si="9"/>
        <v>97.084948320413417</v>
      </c>
      <c r="F139" s="61">
        <v>1199</v>
      </c>
      <c r="G139" s="61">
        <f t="shared" si="10"/>
        <v>100.27522935779815</v>
      </c>
    </row>
    <row r="140" spans="1:7" ht="36" outlineLevel="3" x14ac:dyDescent="0.2">
      <c r="A140" s="9" t="s">
        <v>137</v>
      </c>
      <c r="B140" s="10" t="s">
        <v>138</v>
      </c>
      <c r="C140" s="58">
        <v>1696.6</v>
      </c>
      <c r="D140" s="58">
        <v>1642.4</v>
      </c>
      <c r="E140" s="58">
        <f t="shared" si="9"/>
        <v>96.805375456795957</v>
      </c>
      <c r="F140" s="60">
        <v>1601.5</v>
      </c>
      <c r="G140" s="60">
        <f t="shared" si="10"/>
        <v>102.55385576022479</v>
      </c>
    </row>
    <row r="141" spans="1:7" s="13" customFormat="1" ht="12" outlineLevel="3" x14ac:dyDescent="0.2">
      <c r="A141" s="30"/>
      <c r="B141" s="31" t="s">
        <v>136</v>
      </c>
      <c r="C141" s="54">
        <v>1294.5999999999999</v>
      </c>
      <c r="D141" s="54">
        <v>1253.3</v>
      </c>
      <c r="E141" s="54">
        <f t="shared" si="9"/>
        <v>96.80982542870386</v>
      </c>
      <c r="F141" s="61">
        <v>1216.2</v>
      </c>
      <c r="G141" s="61">
        <f t="shared" si="10"/>
        <v>103.05048511757933</v>
      </c>
    </row>
    <row r="142" spans="1:7" ht="36" outlineLevel="3" x14ac:dyDescent="0.2">
      <c r="A142" s="9" t="s">
        <v>139</v>
      </c>
      <c r="B142" s="10" t="s">
        <v>140</v>
      </c>
      <c r="C142" s="58">
        <v>60386.8</v>
      </c>
      <c r="D142" s="58">
        <v>57823.1</v>
      </c>
      <c r="E142" s="58">
        <f t="shared" si="9"/>
        <v>95.754535759470599</v>
      </c>
      <c r="F142" s="60">
        <v>60220.6</v>
      </c>
      <c r="G142" s="60">
        <f t="shared" si="10"/>
        <v>96.018804196570613</v>
      </c>
    </row>
    <row r="143" spans="1:7" s="13" customFormat="1" ht="12" outlineLevel="3" x14ac:dyDescent="0.2">
      <c r="A143" s="30"/>
      <c r="B143" s="31" t="s">
        <v>136</v>
      </c>
      <c r="C143" s="54">
        <v>53800.6</v>
      </c>
      <c r="D143" s="54">
        <v>52881.1</v>
      </c>
      <c r="E143" s="54">
        <f t="shared" si="9"/>
        <v>98.290911253777836</v>
      </c>
      <c r="F143" s="61">
        <v>53841.8</v>
      </c>
      <c r="G143" s="61">
        <f t="shared" si="10"/>
        <v>98.215698583628324</v>
      </c>
    </row>
    <row r="144" spans="1:7" ht="24" outlineLevel="3" x14ac:dyDescent="0.2">
      <c r="A144" s="9" t="s">
        <v>141</v>
      </c>
      <c r="B144" s="10" t="s">
        <v>142</v>
      </c>
      <c r="C144" s="58">
        <v>9415.1</v>
      </c>
      <c r="D144" s="58">
        <v>9105</v>
      </c>
      <c r="E144" s="58">
        <f t="shared" si="9"/>
        <v>96.70635468555831</v>
      </c>
      <c r="F144" s="60">
        <v>9257.9</v>
      </c>
      <c r="G144" s="60">
        <f t="shared" si="10"/>
        <v>98.34843755063244</v>
      </c>
    </row>
    <row r="145" spans="1:7" s="13" customFormat="1" ht="12" outlineLevel="3" x14ac:dyDescent="0.2">
      <c r="A145" s="30"/>
      <c r="B145" s="31" t="s">
        <v>136</v>
      </c>
      <c r="C145" s="54">
        <v>8510.7999999999993</v>
      </c>
      <c r="D145" s="54">
        <v>8329.2000000000007</v>
      </c>
      <c r="E145" s="54">
        <f t="shared" si="9"/>
        <v>97.866240541429733</v>
      </c>
      <c r="F145" s="61">
        <v>8489.9</v>
      </c>
      <c r="G145" s="61">
        <f t="shared" si="10"/>
        <v>98.107162628535093</v>
      </c>
    </row>
    <row r="146" spans="1:7" s="13" customFormat="1" ht="12" outlineLevel="3" x14ac:dyDescent="0.2">
      <c r="A146" s="9" t="s">
        <v>284</v>
      </c>
      <c r="B146" s="10" t="s">
        <v>285</v>
      </c>
      <c r="C146" s="58">
        <v>3383.5</v>
      </c>
      <c r="D146" s="58">
        <v>3383.5</v>
      </c>
      <c r="E146" s="58">
        <f t="shared" si="9"/>
        <v>100</v>
      </c>
      <c r="F146" s="61">
        <v>0</v>
      </c>
      <c r="G146" s="60"/>
    </row>
    <row r="147" spans="1:7" ht="12" outlineLevel="3" x14ac:dyDescent="0.2">
      <c r="A147" s="9" t="s">
        <v>143</v>
      </c>
      <c r="B147" s="10" t="s">
        <v>144</v>
      </c>
      <c r="C147" s="58">
        <v>207.11</v>
      </c>
      <c r="D147" s="58">
        <v>0</v>
      </c>
      <c r="E147" s="58">
        <f t="shared" si="9"/>
        <v>0</v>
      </c>
      <c r="F147" s="60">
        <v>0</v>
      </c>
      <c r="G147" s="60"/>
    </row>
    <row r="148" spans="1:7" ht="12" outlineLevel="3" x14ac:dyDescent="0.2">
      <c r="A148" s="9" t="s">
        <v>145</v>
      </c>
      <c r="B148" s="10" t="s">
        <v>146</v>
      </c>
      <c r="C148" s="58">
        <v>106780.3</v>
      </c>
      <c r="D148" s="58">
        <v>102454</v>
      </c>
      <c r="E148" s="58">
        <f t="shared" si="9"/>
        <v>95.948409959515004</v>
      </c>
      <c r="F148" s="60">
        <v>98895.2</v>
      </c>
      <c r="G148" s="60">
        <f t="shared" si="10"/>
        <v>103.59855685614671</v>
      </c>
    </row>
    <row r="149" spans="1:7" s="13" customFormat="1" ht="12" outlineLevel="3" x14ac:dyDescent="0.2">
      <c r="A149" s="30"/>
      <c r="B149" s="31" t="s">
        <v>136</v>
      </c>
      <c r="C149" s="54">
        <v>74100.7</v>
      </c>
      <c r="D149" s="54">
        <v>73760.3</v>
      </c>
      <c r="E149" s="54">
        <f t="shared" si="9"/>
        <v>99.540625122299801</v>
      </c>
      <c r="F149" s="61">
        <v>62045.599999999999</v>
      </c>
      <c r="G149" s="61">
        <f t="shared" si="10"/>
        <v>118.88079090217518</v>
      </c>
    </row>
    <row r="150" spans="1:7" s="13" customFormat="1" ht="12" outlineLevel="3" x14ac:dyDescent="0.2">
      <c r="A150" s="30"/>
      <c r="B150" s="31" t="s">
        <v>147</v>
      </c>
      <c r="C150" s="54"/>
      <c r="D150" s="54"/>
      <c r="E150" s="54"/>
      <c r="F150" s="61"/>
      <c r="G150" s="61"/>
    </row>
    <row r="151" spans="1:7" s="13" customFormat="1" ht="12" outlineLevel="3" x14ac:dyDescent="0.2">
      <c r="A151" s="30"/>
      <c r="B151" s="31" t="s">
        <v>148</v>
      </c>
      <c r="C151" s="54">
        <v>2882.2</v>
      </c>
      <c r="D151" s="54">
        <v>2882.2</v>
      </c>
      <c r="E151" s="54">
        <f t="shared" si="9"/>
        <v>100</v>
      </c>
      <c r="F151" s="61">
        <v>2707.4</v>
      </c>
      <c r="G151" s="61">
        <f t="shared" si="10"/>
        <v>106.45637881362191</v>
      </c>
    </row>
    <row r="152" spans="1:7" s="13" customFormat="1" ht="12" outlineLevel="3" x14ac:dyDescent="0.2">
      <c r="A152" s="30"/>
      <c r="B152" s="31" t="s">
        <v>136</v>
      </c>
      <c r="C152" s="54">
        <v>2208.1</v>
      </c>
      <c r="D152" s="54">
        <v>2208.1</v>
      </c>
      <c r="E152" s="54">
        <f t="shared" si="9"/>
        <v>100</v>
      </c>
      <c r="F152" s="61">
        <v>2176.8000000000002</v>
      </c>
      <c r="G152" s="61">
        <f t="shared" si="10"/>
        <v>101.43789048144063</v>
      </c>
    </row>
    <row r="153" spans="1:7" s="13" customFormat="1" ht="12" outlineLevel="3" x14ac:dyDescent="0.2">
      <c r="A153" s="30"/>
      <c r="B153" s="31" t="s">
        <v>149</v>
      </c>
      <c r="C153" s="54">
        <v>63301.1</v>
      </c>
      <c r="D153" s="54">
        <v>59671.5</v>
      </c>
      <c r="E153" s="54">
        <f t="shared" si="9"/>
        <v>94.266134395768802</v>
      </c>
      <c r="F153" s="61">
        <v>48305.4</v>
      </c>
      <c r="G153" s="61">
        <f t="shared" si="10"/>
        <v>123.52966749059111</v>
      </c>
    </row>
    <row r="154" spans="1:7" s="13" customFormat="1" ht="12" outlineLevel="3" x14ac:dyDescent="0.2">
      <c r="A154" s="30"/>
      <c r="B154" s="31" t="s">
        <v>136</v>
      </c>
      <c r="C154" s="54">
        <v>40992.9</v>
      </c>
      <c r="D154" s="54">
        <v>40700.9</v>
      </c>
      <c r="E154" s="54">
        <f t="shared" si="9"/>
        <v>99.287681525337319</v>
      </c>
      <c r="F154" s="61">
        <v>28203.3</v>
      </c>
      <c r="G154" s="61">
        <f t="shared" si="10"/>
        <v>144.31254498587046</v>
      </c>
    </row>
    <row r="155" spans="1:7" s="13" customFormat="1" ht="12" outlineLevel="3" x14ac:dyDescent="0.2">
      <c r="A155" s="30"/>
      <c r="B155" s="31" t="s">
        <v>150</v>
      </c>
      <c r="C155" s="54">
        <v>14675.7</v>
      </c>
      <c r="D155" s="54">
        <v>14602.1</v>
      </c>
      <c r="E155" s="54">
        <f t="shared" si="9"/>
        <v>99.498490702317426</v>
      </c>
      <c r="F155" s="61">
        <v>15109</v>
      </c>
      <c r="G155" s="61">
        <f t="shared" ref="G155:G206" si="11">D155/F155*100</f>
        <v>96.645045999073403</v>
      </c>
    </row>
    <row r="156" spans="1:7" s="13" customFormat="1" ht="12" outlineLevel="3" x14ac:dyDescent="0.2">
      <c r="A156" s="30"/>
      <c r="B156" s="31" t="s">
        <v>136</v>
      </c>
      <c r="C156" s="54">
        <v>14252</v>
      </c>
      <c r="D156" s="54">
        <v>14212</v>
      </c>
      <c r="E156" s="54">
        <f t="shared" ref="E156:E205" si="12">D156/C156*100</f>
        <v>99.7193376368229</v>
      </c>
      <c r="F156" s="61">
        <v>14812.8</v>
      </c>
      <c r="G156" s="61">
        <f t="shared" si="11"/>
        <v>95.944048390581131</v>
      </c>
    </row>
    <row r="157" spans="1:7" s="12" customFormat="1" ht="12" outlineLevel="3" x14ac:dyDescent="0.2">
      <c r="A157" s="6" t="s">
        <v>151</v>
      </c>
      <c r="B157" s="8" t="s">
        <v>152</v>
      </c>
      <c r="C157" s="57">
        <f>C159+C161</f>
        <v>12235.7</v>
      </c>
      <c r="D157" s="57">
        <f>D159+D161</f>
        <v>11536.1</v>
      </c>
      <c r="E157" s="57">
        <f t="shared" si="12"/>
        <v>94.282305058149504</v>
      </c>
      <c r="F157" s="59">
        <f>F159+F161</f>
        <v>10080.5</v>
      </c>
      <c r="G157" s="59">
        <f t="shared" si="11"/>
        <v>114.43975993254303</v>
      </c>
    </row>
    <row r="158" spans="1:7" s="13" customFormat="1" ht="12" outlineLevel="3" x14ac:dyDescent="0.2">
      <c r="A158" s="30"/>
      <c r="B158" s="31" t="s">
        <v>136</v>
      </c>
      <c r="C158" s="54">
        <f>C160+C162</f>
        <v>6579.7</v>
      </c>
      <c r="D158" s="54">
        <f>D160+D162</f>
        <v>6172.7999999999993</v>
      </c>
      <c r="E158" s="54">
        <f t="shared" si="12"/>
        <v>93.815827469337492</v>
      </c>
      <c r="F158" s="61">
        <v>6349</v>
      </c>
      <c r="G158" s="54">
        <f t="shared" si="11"/>
        <v>97.224759804693633</v>
      </c>
    </row>
    <row r="159" spans="1:7" ht="24" outlineLevel="3" x14ac:dyDescent="0.2">
      <c r="A159" s="9" t="s">
        <v>153</v>
      </c>
      <c r="B159" s="10" t="s">
        <v>154</v>
      </c>
      <c r="C159" s="58">
        <v>4670.8999999999996</v>
      </c>
      <c r="D159" s="58">
        <v>4153.5</v>
      </c>
      <c r="E159" s="58">
        <f t="shared" si="12"/>
        <v>88.922905649874764</v>
      </c>
      <c r="F159" s="60">
        <v>2933.2</v>
      </c>
      <c r="G159" s="60">
        <f t="shared" si="11"/>
        <v>141.60302741033684</v>
      </c>
    </row>
    <row r="160" spans="1:7" s="13" customFormat="1" ht="12" outlineLevel="3" x14ac:dyDescent="0.2">
      <c r="A160" s="30"/>
      <c r="B160" s="31" t="s">
        <v>136</v>
      </c>
      <c r="C160" s="54">
        <v>1140.7</v>
      </c>
      <c r="D160" s="54">
        <v>868.4</v>
      </c>
      <c r="E160" s="54">
        <f t="shared" si="12"/>
        <v>76.128692907863581</v>
      </c>
      <c r="F160" s="61">
        <v>895.7</v>
      </c>
      <c r="G160" s="61">
        <f t="shared" si="11"/>
        <v>96.952104499274299</v>
      </c>
    </row>
    <row r="161" spans="1:7" ht="24" outlineLevel="3" x14ac:dyDescent="0.2">
      <c r="A161" s="9" t="s">
        <v>155</v>
      </c>
      <c r="B161" s="10" t="s">
        <v>156</v>
      </c>
      <c r="C161" s="58">
        <v>7564.8</v>
      </c>
      <c r="D161" s="58">
        <v>7382.6</v>
      </c>
      <c r="E161" s="58">
        <f t="shared" si="12"/>
        <v>97.59147631133672</v>
      </c>
      <c r="F161" s="60">
        <v>7147.3</v>
      </c>
      <c r="G161" s="60">
        <f t="shared" si="11"/>
        <v>103.29215228128103</v>
      </c>
    </row>
    <row r="162" spans="1:7" s="13" customFormat="1" ht="12" outlineLevel="3" x14ac:dyDescent="0.2">
      <c r="A162" s="30"/>
      <c r="B162" s="31" t="s">
        <v>136</v>
      </c>
      <c r="C162" s="54">
        <v>5439</v>
      </c>
      <c r="D162" s="54">
        <v>5304.4</v>
      </c>
      <c r="E162" s="54">
        <f t="shared" si="12"/>
        <v>97.525280382423233</v>
      </c>
      <c r="F162" s="61">
        <v>5453.3</v>
      </c>
      <c r="G162" s="61">
        <f t="shared" si="11"/>
        <v>97.269543212366813</v>
      </c>
    </row>
    <row r="163" spans="1:7" s="12" customFormat="1" ht="12" outlineLevel="3" x14ac:dyDescent="0.2">
      <c r="A163" s="6" t="s">
        <v>157</v>
      </c>
      <c r="B163" s="8" t="s">
        <v>158</v>
      </c>
      <c r="C163" s="57">
        <f>C164+C166+C168</f>
        <v>79919.600000000006</v>
      </c>
      <c r="D163" s="57">
        <f>D164+D166+D168</f>
        <v>78369.8</v>
      </c>
      <c r="E163" s="57">
        <f t="shared" si="12"/>
        <v>98.060801105110627</v>
      </c>
      <c r="F163" s="59">
        <f>F164+F166+F168</f>
        <v>76473.3</v>
      </c>
      <c r="G163" s="59">
        <f t="shared" si="11"/>
        <v>102.47995051867775</v>
      </c>
    </row>
    <row r="164" spans="1:7" ht="12" outlineLevel="3" x14ac:dyDescent="0.2">
      <c r="A164" s="9" t="s">
        <v>159</v>
      </c>
      <c r="B164" s="10" t="s">
        <v>160</v>
      </c>
      <c r="C164" s="58">
        <v>283.89999999999998</v>
      </c>
      <c r="D164" s="58">
        <v>219.9</v>
      </c>
      <c r="E164" s="58">
        <f t="shared" si="12"/>
        <v>77.456851003874618</v>
      </c>
      <c r="F164" s="60">
        <v>264</v>
      </c>
      <c r="G164" s="60">
        <f t="shared" si="11"/>
        <v>83.295454545454547</v>
      </c>
    </row>
    <row r="165" spans="1:7" s="13" customFormat="1" ht="12" outlineLevel="3" x14ac:dyDescent="0.2">
      <c r="A165" s="30"/>
      <c r="B165" s="31" t="s">
        <v>136</v>
      </c>
      <c r="C165" s="54">
        <v>43.9</v>
      </c>
      <c r="D165" s="54">
        <v>43.9</v>
      </c>
      <c r="E165" s="54">
        <f t="shared" si="12"/>
        <v>100</v>
      </c>
      <c r="F165" s="61">
        <v>34.299999999999997</v>
      </c>
      <c r="G165" s="61">
        <f t="shared" si="11"/>
        <v>127.98833819241983</v>
      </c>
    </row>
    <row r="166" spans="1:7" ht="12" outlineLevel="3" x14ac:dyDescent="0.2">
      <c r="A166" s="9" t="s">
        <v>161</v>
      </c>
      <c r="B166" s="10" t="s">
        <v>162</v>
      </c>
      <c r="C166" s="58">
        <v>61130.7</v>
      </c>
      <c r="D166" s="58">
        <v>59649.9</v>
      </c>
      <c r="E166" s="58">
        <f t="shared" si="12"/>
        <v>97.57764920081074</v>
      </c>
      <c r="F166" s="60">
        <v>75666.7</v>
      </c>
      <c r="G166" s="60">
        <f t="shared" si="11"/>
        <v>78.832432232408706</v>
      </c>
    </row>
    <row r="167" spans="1:7" s="13" customFormat="1" ht="12" outlineLevel="3" x14ac:dyDescent="0.2">
      <c r="A167" s="30"/>
      <c r="B167" s="31" t="s">
        <v>136</v>
      </c>
      <c r="C167" s="54">
        <v>20377.2</v>
      </c>
      <c r="D167" s="54">
        <v>20044.7</v>
      </c>
      <c r="E167" s="54">
        <f t="shared" si="12"/>
        <v>98.368274345837506</v>
      </c>
      <c r="F167" s="61">
        <v>11319.1</v>
      </c>
      <c r="G167" s="61">
        <f t="shared" si="11"/>
        <v>177.08740094177099</v>
      </c>
    </row>
    <row r="168" spans="1:7" ht="12" outlineLevel="3" x14ac:dyDescent="0.2">
      <c r="A168" s="9" t="s">
        <v>163</v>
      </c>
      <c r="B168" s="10" t="s">
        <v>164</v>
      </c>
      <c r="C168" s="58">
        <v>18505</v>
      </c>
      <c r="D168" s="58">
        <v>18500</v>
      </c>
      <c r="E168" s="58">
        <f t="shared" si="12"/>
        <v>99.972980275601188</v>
      </c>
      <c r="F168" s="60">
        <v>542.6</v>
      </c>
      <c r="G168" s="60">
        <f t="shared" si="11"/>
        <v>3409.5097677847398</v>
      </c>
    </row>
    <row r="169" spans="1:7" s="12" customFormat="1" ht="12" outlineLevel="3" x14ac:dyDescent="0.2">
      <c r="A169" s="6" t="s">
        <v>165</v>
      </c>
      <c r="B169" s="8" t="s">
        <v>166</v>
      </c>
      <c r="C169" s="57">
        <f>C171+C172+C173+C174</f>
        <v>145111.9</v>
      </c>
      <c r="D169" s="57">
        <f>D171+D172+D173+D174</f>
        <v>134625.80000000002</v>
      </c>
      <c r="E169" s="57">
        <f t="shared" si="12"/>
        <v>92.773783542218126</v>
      </c>
      <c r="F169" s="59">
        <f>F171+F172+F173+F174</f>
        <v>109157.4</v>
      </c>
      <c r="G169" s="59">
        <f t="shared" si="11"/>
        <v>123.33181259355759</v>
      </c>
    </row>
    <row r="170" spans="1:7" s="13" customFormat="1" ht="12" outlineLevel="3" x14ac:dyDescent="0.2">
      <c r="A170" s="30"/>
      <c r="B170" s="31" t="s">
        <v>136</v>
      </c>
      <c r="C170" s="54">
        <v>26290.799999999999</v>
      </c>
      <c r="D170" s="54">
        <v>25886.400000000001</v>
      </c>
      <c r="E170" s="54">
        <f t="shared" si="12"/>
        <v>98.461819343648742</v>
      </c>
      <c r="F170" s="61">
        <v>30817.1</v>
      </c>
      <c r="G170" s="61">
        <f t="shared" si="11"/>
        <v>84.000116818259997</v>
      </c>
    </row>
    <row r="171" spans="1:7" ht="12" outlineLevel="3" x14ac:dyDescent="0.2">
      <c r="A171" s="9" t="s">
        <v>167</v>
      </c>
      <c r="B171" s="10" t="s">
        <v>168</v>
      </c>
      <c r="C171" s="58">
        <v>2491.3000000000002</v>
      </c>
      <c r="D171" s="58">
        <v>1525.4</v>
      </c>
      <c r="E171" s="58">
        <f t="shared" si="12"/>
        <v>61.229077188616387</v>
      </c>
      <c r="F171" s="60">
        <v>1922.2</v>
      </c>
      <c r="G171" s="60">
        <f t="shared" si="11"/>
        <v>79.356986785974399</v>
      </c>
    </row>
    <row r="172" spans="1:7" ht="12" outlineLevel="3" x14ac:dyDescent="0.2">
      <c r="A172" s="9" t="s">
        <v>169</v>
      </c>
      <c r="B172" s="10" t="s">
        <v>170</v>
      </c>
      <c r="C172" s="58">
        <v>43276.1</v>
      </c>
      <c r="D172" s="58">
        <v>42198</v>
      </c>
      <c r="E172" s="58">
        <f t="shared" si="12"/>
        <v>97.508786605077631</v>
      </c>
      <c r="F172" s="60">
        <v>40267.1</v>
      </c>
      <c r="G172" s="60">
        <f t="shared" si="11"/>
        <v>104.79522985265888</v>
      </c>
    </row>
    <row r="173" spans="1:7" ht="12" outlineLevel="3" x14ac:dyDescent="0.2">
      <c r="A173" s="9" t="s">
        <v>171</v>
      </c>
      <c r="B173" s="10" t="s">
        <v>172</v>
      </c>
      <c r="C173" s="58">
        <v>89245.5</v>
      </c>
      <c r="D173" s="58">
        <v>80999.3</v>
      </c>
      <c r="E173" s="58">
        <f t="shared" si="12"/>
        <v>90.760094346493673</v>
      </c>
      <c r="F173" s="60">
        <v>57869</v>
      </c>
      <c r="G173" s="60">
        <f t="shared" si="11"/>
        <v>139.97010489208387</v>
      </c>
    </row>
    <row r="174" spans="1:7" ht="12" outlineLevel="3" x14ac:dyDescent="0.2">
      <c r="A174" s="9" t="s">
        <v>173</v>
      </c>
      <c r="B174" s="10" t="s">
        <v>174</v>
      </c>
      <c r="C174" s="58">
        <v>10099</v>
      </c>
      <c r="D174" s="58">
        <v>9903.1</v>
      </c>
      <c r="E174" s="58">
        <f t="shared" si="12"/>
        <v>98.060203980592149</v>
      </c>
      <c r="F174" s="60">
        <v>9099.1</v>
      </c>
      <c r="G174" s="60">
        <f t="shared" si="11"/>
        <v>108.83603872910508</v>
      </c>
    </row>
    <row r="175" spans="1:7" s="13" customFormat="1" ht="12" outlineLevel="3" x14ac:dyDescent="0.2">
      <c r="A175" s="30"/>
      <c r="B175" s="31" t="s">
        <v>136</v>
      </c>
      <c r="C175" s="54">
        <v>9310.1</v>
      </c>
      <c r="D175" s="54">
        <v>9133.6</v>
      </c>
      <c r="E175" s="54">
        <f t="shared" si="12"/>
        <v>98.104209406988105</v>
      </c>
      <c r="F175" s="61">
        <v>8376.2000000000007</v>
      </c>
      <c r="G175" s="61">
        <f t="shared" si="11"/>
        <v>109.04228647835535</v>
      </c>
    </row>
    <row r="176" spans="1:7" s="12" customFormat="1" ht="12" outlineLevel="3" x14ac:dyDescent="0.2">
      <c r="A176" s="6" t="s">
        <v>175</v>
      </c>
      <c r="B176" s="8" t="s">
        <v>176</v>
      </c>
      <c r="C176" s="57">
        <f>C178+C179+C181+C182+C180</f>
        <v>938921.40000000014</v>
      </c>
      <c r="D176" s="57">
        <f>D178+D179+D181+D182+D180</f>
        <v>881026</v>
      </c>
      <c r="E176" s="57">
        <f t="shared" si="12"/>
        <v>93.833839552490744</v>
      </c>
      <c r="F176" s="59">
        <f>F178+F179+F181+F182</f>
        <v>931241.29999999993</v>
      </c>
      <c r="G176" s="59">
        <f t="shared" si="11"/>
        <v>94.607702643772356</v>
      </c>
    </row>
    <row r="177" spans="1:7" s="13" customFormat="1" ht="12" outlineLevel="3" x14ac:dyDescent="0.2">
      <c r="A177" s="30"/>
      <c r="B177" s="31" t="s">
        <v>136</v>
      </c>
      <c r="C177" s="54">
        <v>706992.9</v>
      </c>
      <c r="D177" s="54">
        <v>675957.4</v>
      </c>
      <c r="E177" s="54">
        <f t="shared" si="12"/>
        <v>95.610210512722261</v>
      </c>
      <c r="F177" s="61">
        <v>659900.19999999995</v>
      </c>
      <c r="G177" s="61">
        <f t="shared" si="11"/>
        <v>102.4332770318906</v>
      </c>
    </row>
    <row r="178" spans="1:7" ht="12" outlineLevel="3" x14ac:dyDescent="0.2">
      <c r="A178" s="9" t="s">
        <v>177</v>
      </c>
      <c r="B178" s="10" t="s">
        <v>178</v>
      </c>
      <c r="C178" s="58">
        <v>253642.4</v>
      </c>
      <c r="D178" s="58">
        <v>238520.8</v>
      </c>
      <c r="E178" s="58">
        <f t="shared" si="12"/>
        <v>94.038220739119325</v>
      </c>
      <c r="F178" s="60">
        <v>272924.09999999998</v>
      </c>
      <c r="G178" s="60">
        <f t="shared" si="11"/>
        <v>87.394554017032576</v>
      </c>
    </row>
    <row r="179" spans="1:7" ht="12" outlineLevel="3" x14ac:dyDescent="0.2">
      <c r="A179" s="9" t="s">
        <v>179</v>
      </c>
      <c r="B179" s="10" t="s">
        <v>180</v>
      </c>
      <c r="C179" s="58">
        <v>544121.80000000005</v>
      </c>
      <c r="D179" s="58">
        <v>503989.7</v>
      </c>
      <c r="E179" s="58">
        <f t="shared" si="12"/>
        <v>92.624427104372586</v>
      </c>
      <c r="F179" s="60">
        <v>597427.6</v>
      </c>
      <c r="G179" s="60">
        <f t="shared" si="11"/>
        <v>84.359962613042995</v>
      </c>
    </row>
    <row r="180" spans="1:7" ht="12" outlineLevel="3" x14ac:dyDescent="0.2">
      <c r="A180" s="9" t="s">
        <v>270</v>
      </c>
      <c r="B180" s="10" t="s">
        <v>271</v>
      </c>
      <c r="C180" s="58">
        <v>86767.5</v>
      </c>
      <c r="D180" s="58">
        <v>84980.6</v>
      </c>
      <c r="E180" s="58">
        <f t="shared" si="12"/>
        <v>97.940588353934373</v>
      </c>
      <c r="F180" s="60">
        <v>0</v>
      </c>
      <c r="G180" s="60"/>
    </row>
    <row r="181" spans="1:7" ht="12" outlineLevel="3" x14ac:dyDescent="0.2">
      <c r="A181" s="9" t="s">
        <v>181</v>
      </c>
      <c r="B181" s="10" t="s">
        <v>182</v>
      </c>
      <c r="C181" s="58">
        <v>29041.3</v>
      </c>
      <c r="D181" s="58">
        <v>28367.8</v>
      </c>
      <c r="E181" s="58">
        <f t="shared" si="12"/>
        <v>97.68088894092206</v>
      </c>
      <c r="F181" s="60">
        <v>28566.2</v>
      </c>
      <c r="G181" s="60">
        <f t="shared" si="11"/>
        <v>99.305472901540981</v>
      </c>
    </row>
    <row r="182" spans="1:7" ht="12" outlineLevel="3" x14ac:dyDescent="0.2">
      <c r="A182" s="9" t="s">
        <v>183</v>
      </c>
      <c r="B182" s="10" t="s">
        <v>184</v>
      </c>
      <c r="C182" s="58">
        <v>25348.400000000001</v>
      </c>
      <c r="D182" s="58">
        <v>25167.1</v>
      </c>
      <c r="E182" s="58">
        <f t="shared" si="12"/>
        <v>99.284767480393228</v>
      </c>
      <c r="F182" s="60">
        <v>32323.4</v>
      </c>
      <c r="G182" s="60">
        <f t="shared" si="11"/>
        <v>77.860311724632922</v>
      </c>
    </row>
    <row r="183" spans="1:7" s="12" customFormat="1" ht="12" outlineLevel="3" x14ac:dyDescent="0.2">
      <c r="A183" s="6" t="s">
        <v>185</v>
      </c>
      <c r="B183" s="8" t="s">
        <v>186</v>
      </c>
      <c r="C183" s="57">
        <f>C185</f>
        <v>102577.9</v>
      </c>
      <c r="D183" s="57">
        <f>D185</f>
        <v>98331.5</v>
      </c>
      <c r="E183" s="57">
        <f t="shared" si="12"/>
        <v>95.860316890870251</v>
      </c>
      <c r="F183" s="59">
        <f>F185</f>
        <v>109290.3</v>
      </c>
      <c r="G183" s="59">
        <f t="shared" si="11"/>
        <v>89.972760620109923</v>
      </c>
    </row>
    <row r="184" spans="1:7" s="13" customFormat="1" ht="12" outlineLevel="3" x14ac:dyDescent="0.2">
      <c r="A184" s="30"/>
      <c r="B184" s="31" t="s">
        <v>136</v>
      </c>
      <c r="C184" s="54">
        <v>71777.399999999994</v>
      </c>
      <c r="D184" s="54">
        <v>71480</v>
      </c>
      <c r="E184" s="54">
        <f t="shared" si="12"/>
        <v>99.585663453956258</v>
      </c>
      <c r="F184" s="61">
        <v>73213.2</v>
      </c>
      <c r="G184" s="61">
        <f t="shared" si="11"/>
        <v>97.632667333213135</v>
      </c>
    </row>
    <row r="185" spans="1:7" ht="12" outlineLevel="3" x14ac:dyDescent="0.2">
      <c r="A185" s="9" t="s">
        <v>187</v>
      </c>
      <c r="B185" s="10" t="s">
        <v>188</v>
      </c>
      <c r="C185" s="58">
        <v>102577.9</v>
      </c>
      <c r="D185" s="58">
        <v>98331.5</v>
      </c>
      <c r="E185" s="58">
        <f t="shared" si="12"/>
        <v>95.860316890870251</v>
      </c>
      <c r="F185" s="60">
        <v>109290.3</v>
      </c>
      <c r="G185" s="60">
        <f t="shared" si="11"/>
        <v>89.972760620109923</v>
      </c>
    </row>
    <row r="186" spans="1:7" ht="12" outlineLevel="3" x14ac:dyDescent="0.2">
      <c r="A186" s="6" t="s">
        <v>260</v>
      </c>
      <c r="B186" s="8" t="s">
        <v>259</v>
      </c>
      <c r="C186" s="57">
        <f>C187</f>
        <v>565</v>
      </c>
      <c r="D186" s="57">
        <f>D187</f>
        <v>564.4</v>
      </c>
      <c r="E186" s="57">
        <f t="shared" si="12"/>
        <v>99.893805309734503</v>
      </c>
      <c r="F186" s="60">
        <v>0</v>
      </c>
      <c r="G186" s="59"/>
    </row>
    <row r="187" spans="1:7" ht="12" outlineLevel="3" x14ac:dyDescent="0.2">
      <c r="A187" s="9" t="s">
        <v>261</v>
      </c>
      <c r="B187" s="10" t="s">
        <v>262</v>
      </c>
      <c r="C187" s="58">
        <v>565</v>
      </c>
      <c r="D187" s="58">
        <v>564.4</v>
      </c>
      <c r="E187" s="58">
        <f t="shared" si="12"/>
        <v>99.893805309734503</v>
      </c>
      <c r="F187" s="60">
        <v>0</v>
      </c>
      <c r="G187" s="60"/>
    </row>
    <row r="188" spans="1:7" s="12" customFormat="1" ht="12" outlineLevel="3" x14ac:dyDescent="0.2">
      <c r="A188" s="6">
        <v>1000</v>
      </c>
      <c r="B188" s="8" t="s">
        <v>189</v>
      </c>
      <c r="C188" s="57">
        <f>C190+C191+C192</f>
        <v>109550.3</v>
      </c>
      <c r="D188" s="57">
        <f>D190+D191+D192</f>
        <v>106653.09999999999</v>
      </c>
      <c r="E188" s="57">
        <f t="shared" si="12"/>
        <v>97.35537009026902</v>
      </c>
      <c r="F188" s="57">
        <f>F190+F191+F192</f>
        <v>114960</v>
      </c>
      <c r="G188" s="59">
        <f t="shared" si="11"/>
        <v>92.774095337508683</v>
      </c>
    </row>
    <row r="189" spans="1:7" s="13" customFormat="1" ht="12" outlineLevel="3" x14ac:dyDescent="0.2">
      <c r="A189" s="30"/>
      <c r="B189" s="31" t="s">
        <v>136</v>
      </c>
      <c r="C189" s="54">
        <v>2846.4</v>
      </c>
      <c r="D189" s="54">
        <v>2846.4</v>
      </c>
      <c r="E189" s="54">
        <f>D189/C189*100</f>
        <v>100</v>
      </c>
      <c r="F189" s="61">
        <v>2257.5</v>
      </c>
      <c r="G189" s="61">
        <f t="shared" si="11"/>
        <v>126.08637873754154</v>
      </c>
    </row>
    <row r="190" spans="1:7" ht="12" outlineLevel="3" x14ac:dyDescent="0.2">
      <c r="A190" s="9" t="s">
        <v>190</v>
      </c>
      <c r="B190" s="10" t="s">
        <v>191</v>
      </c>
      <c r="C190" s="58">
        <v>7170</v>
      </c>
      <c r="D190" s="58">
        <v>7146.9</v>
      </c>
      <c r="E190" s="58">
        <f t="shared" si="12"/>
        <v>99.677824267782427</v>
      </c>
      <c r="F190" s="60">
        <v>6468.7</v>
      </c>
      <c r="G190" s="60">
        <f t="shared" si="11"/>
        <v>110.48433224604635</v>
      </c>
    </row>
    <row r="191" spans="1:7" ht="12" outlineLevel="3" x14ac:dyDescent="0.2">
      <c r="A191" s="9">
        <v>1003</v>
      </c>
      <c r="B191" s="10" t="s">
        <v>192</v>
      </c>
      <c r="C191" s="58">
        <v>67756.600000000006</v>
      </c>
      <c r="D191" s="58">
        <v>64978.5</v>
      </c>
      <c r="E191" s="58">
        <f t="shared" si="12"/>
        <v>95.899882815843768</v>
      </c>
      <c r="F191" s="60">
        <v>65927.8</v>
      </c>
      <c r="G191" s="60">
        <f t="shared" si="11"/>
        <v>98.560091494028313</v>
      </c>
    </row>
    <row r="192" spans="1:7" ht="12" outlineLevel="3" x14ac:dyDescent="0.2">
      <c r="A192" s="9">
        <v>1004</v>
      </c>
      <c r="B192" s="10" t="s">
        <v>193</v>
      </c>
      <c r="C192" s="58">
        <v>34623.699999999997</v>
      </c>
      <c r="D192" s="58">
        <v>34527.699999999997</v>
      </c>
      <c r="E192" s="58">
        <f t="shared" si="12"/>
        <v>99.722733272296153</v>
      </c>
      <c r="F192" s="60">
        <v>42563.5</v>
      </c>
      <c r="G192" s="60">
        <f t="shared" si="11"/>
        <v>81.120443572544545</v>
      </c>
    </row>
    <row r="193" spans="1:7" s="12" customFormat="1" ht="12" outlineLevel="3" x14ac:dyDescent="0.2">
      <c r="A193" s="6">
        <v>1100</v>
      </c>
      <c r="B193" s="8" t="s">
        <v>194</v>
      </c>
      <c r="C193" s="57">
        <f>C195</f>
        <v>17281</v>
      </c>
      <c r="D193" s="57">
        <f>D195</f>
        <v>16456.5</v>
      </c>
      <c r="E193" s="57">
        <f t="shared" si="12"/>
        <v>95.228864070366299</v>
      </c>
      <c r="F193" s="59">
        <f>F195</f>
        <v>17930.3</v>
      </c>
      <c r="G193" s="59">
        <f t="shared" si="11"/>
        <v>91.780394081526808</v>
      </c>
    </row>
    <row r="194" spans="1:7" s="13" customFormat="1" ht="12" outlineLevel="3" x14ac:dyDescent="0.2">
      <c r="A194" s="30"/>
      <c r="B194" s="31" t="s">
        <v>136</v>
      </c>
      <c r="C194" s="54">
        <v>12111.9</v>
      </c>
      <c r="D194" s="54">
        <v>11868.3</v>
      </c>
      <c r="E194" s="54">
        <f t="shared" si="12"/>
        <v>97.988754860921901</v>
      </c>
      <c r="F194" s="61">
        <v>11739.6</v>
      </c>
      <c r="G194" s="61">
        <f t="shared" si="11"/>
        <v>101.09628948175407</v>
      </c>
    </row>
    <row r="195" spans="1:7" ht="12" outlineLevel="3" x14ac:dyDescent="0.2">
      <c r="A195" s="9" t="s">
        <v>195</v>
      </c>
      <c r="B195" s="10" t="s">
        <v>196</v>
      </c>
      <c r="C195" s="58">
        <v>17281</v>
      </c>
      <c r="D195" s="58">
        <v>16456.5</v>
      </c>
      <c r="E195" s="58">
        <f t="shared" si="12"/>
        <v>95.228864070366299</v>
      </c>
      <c r="F195" s="60">
        <v>17930.3</v>
      </c>
      <c r="G195" s="60">
        <f t="shared" si="11"/>
        <v>91.780394081526808</v>
      </c>
    </row>
    <row r="196" spans="1:7" s="12" customFormat="1" ht="12" outlineLevel="3" x14ac:dyDescent="0.2">
      <c r="A196" s="6">
        <v>1200</v>
      </c>
      <c r="B196" s="8" t="s">
        <v>197</v>
      </c>
      <c r="C196" s="57">
        <f>C198</f>
        <v>3249.3</v>
      </c>
      <c r="D196" s="57">
        <f>D198</f>
        <v>3245.9</v>
      </c>
      <c r="E196" s="57">
        <f t="shared" si="12"/>
        <v>99.895362077986022</v>
      </c>
      <c r="F196" s="59">
        <f>F198</f>
        <v>3816.7</v>
      </c>
      <c r="G196" s="59">
        <f t="shared" si="11"/>
        <v>85.044672098933631</v>
      </c>
    </row>
    <row r="197" spans="1:7" s="13" customFormat="1" ht="12" outlineLevel="3" x14ac:dyDescent="0.2">
      <c r="A197" s="30"/>
      <c r="B197" s="31" t="s">
        <v>136</v>
      </c>
      <c r="C197" s="54">
        <v>1277.5</v>
      </c>
      <c r="D197" s="54">
        <v>1276.5</v>
      </c>
      <c r="E197" s="54">
        <f t="shared" si="12"/>
        <v>99.921722113502938</v>
      </c>
      <c r="F197" s="61">
        <v>1647.9</v>
      </c>
      <c r="G197" s="61">
        <f t="shared" si="11"/>
        <v>77.462224649553974</v>
      </c>
    </row>
    <row r="198" spans="1:7" ht="12" outlineLevel="3" x14ac:dyDescent="0.2">
      <c r="A198" s="9" t="s">
        <v>198</v>
      </c>
      <c r="B198" s="10" t="s">
        <v>199</v>
      </c>
      <c r="C198" s="58">
        <v>3249.3</v>
      </c>
      <c r="D198" s="58">
        <v>3245.9</v>
      </c>
      <c r="E198" s="58">
        <f t="shared" si="12"/>
        <v>99.895362077986022</v>
      </c>
      <c r="F198" s="60">
        <v>3816.7</v>
      </c>
      <c r="G198" s="60">
        <f t="shared" si="11"/>
        <v>85.044672098933631</v>
      </c>
    </row>
    <row r="199" spans="1:7" s="12" customFormat="1" ht="12" hidden="1" outlineLevel="3" x14ac:dyDescent="0.2">
      <c r="A199" s="32" t="s">
        <v>200</v>
      </c>
      <c r="B199" s="8" t="s">
        <v>201</v>
      </c>
      <c r="C199" s="58">
        <v>0</v>
      </c>
      <c r="D199" s="58">
        <f>D200</f>
        <v>0</v>
      </c>
      <c r="E199" s="58" t="e">
        <f t="shared" si="12"/>
        <v>#DIV/0!</v>
      </c>
      <c r="F199" s="59">
        <f>F200</f>
        <v>0</v>
      </c>
      <c r="G199" s="60" t="e">
        <f t="shared" si="11"/>
        <v>#DIV/0!</v>
      </c>
    </row>
    <row r="200" spans="1:7" ht="12" hidden="1" outlineLevel="3" x14ac:dyDescent="0.2">
      <c r="A200" s="9" t="s">
        <v>202</v>
      </c>
      <c r="B200" s="10" t="s">
        <v>203</v>
      </c>
      <c r="C200" s="58"/>
      <c r="D200" s="58">
        <v>0</v>
      </c>
      <c r="E200" s="58" t="e">
        <f t="shared" si="12"/>
        <v>#DIV/0!</v>
      </c>
      <c r="F200" s="60">
        <v>0</v>
      </c>
      <c r="G200" s="60" t="e">
        <f t="shared" si="11"/>
        <v>#DIV/0!</v>
      </c>
    </row>
    <row r="201" spans="1:7" ht="12" hidden="1" customHeight="1" outlineLevel="3" x14ac:dyDescent="0.2">
      <c r="A201" s="6" t="s">
        <v>200</v>
      </c>
      <c r="B201" s="8" t="s">
        <v>201</v>
      </c>
      <c r="C201" s="57">
        <v>0</v>
      </c>
      <c r="D201" s="57">
        <v>0</v>
      </c>
      <c r="E201" s="57" t="e">
        <f t="shared" si="12"/>
        <v>#DIV/0!</v>
      </c>
      <c r="F201" s="60">
        <v>0</v>
      </c>
      <c r="G201" s="60" t="e">
        <f t="shared" si="11"/>
        <v>#DIV/0!</v>
      </c>
    </row>
    <row r="202" spans="1:7" ht="13.5" customHeight="1" outlineLevel="3" x14ac:dyDescent="0.2">
      <c r="A202" s="6" t="s">
        <v>200</v>
      </c>
      <c r="B202" s="8" t="s">
        <v>201</v>
      </c>
      <c r="C202" s="57">
        <f>C203</f>
        <v>5087.7</v>
      </c>
      <c r="D202" s="57">
        <f>D203</f>
        <v>5084.7</v>
      </c>
      <c r="E202" s="57">
        <f t="shared" si="12"/>
        <v>99.94103425909546</v>
      </c>
      <c r="F202" s="57">
        <f>F203</f>
        <v>573.1</v>
      </c>
      <c r="G202" s="59">
        <f t="shared" si="11"/>
        <v>887.22735997208156</v>
      </c>
    </row>
    <row r="203" spans="1:7" ht="17.45" customHeight="1" outlineLevel="3" x14ac:dyDescent="0.2">
      <c r="A203" s="9" t="s">
        <v>202</v>
      </c>
      <c r="B203" s="10" t="s">
        <v>203</v>
      </c>
      <c r="C203" s="58">
        <v>5087.7</v>
      </c>
      <c r="D203" s="58">
        <v>5084.7</v>
      </c>
      <c r="E203" s="58">
        <f t="shared" si="12"/>
        <v>99.94103425909546</v>
      </c>
      <c r="F203" s="60">
        <v>573.1</v>
      </c>
      <c r="G203" s="60">
        <f t="shared" si="11"/>
        <v>887.22735997208156</v>
      </c>
    </row>
    <row r="204" spans="1:7" s="12" customFormat="1" ht="12" outlineLevel="3" x14ac:dyDescent="0.2">
      <c r="A204" s="6"/>
      <c r="B204" s="8" t="s">
        <v>204</v>
      </c>
      <c r="C204" s="57">
        <f>C137+C157+C163+C169+C176+C183+C188+C193+C196+C199+C201+C202+C186</f>
        <v>1597607.61</v>
      </c>
      <c r="D204" s="57">
        <f>D137+D157+D163+D169+D176+D183+D188+D193+D196+D199+D202+D186</f>
        <v>1511504.0999999999</v>
      </c>
      <c r="E204" s="57">
        <f t="shared" si="12"/>
        <v>94.61047196689303</v>
      </c>
      <c r="F204" s="57">
        <f>F137+F157+F163+F169+F176+F183+F188+F193+F196+F199+F202+F186</f>
        <v>1544697.1</v>
      </c>
      <c r="G204" s="59">
        <f t="shared" si="11"/>
        <v>97.851164477488808</v>
      </c>
    </row>
    <row r="205" spans="1:7" s="13" customFormat="1" ht="12" outlineLevel="3" x14ac:dyDescent="0.2">
      <c r="A205" s="33"/>
      <c r="B205" s="31" t="s">
        <v>136</v>
      </c>
      <c r="C205" s="54">
        <f>C139+C141+C143+C145+C149+C158+C165+C167+C170+C177+C184+C189+C194+C197</f>
        <v>987242.8</v>
      </c>
      <c r="D205" s="54">
        <f>D139+D141+D143+D145+D149+D158+D165+D167+D170+D177+D184+D189+D194+D197</f>
        <v>953002.60000000009</v>
      </c>
      <c r="E205" s="54">
        <f t="shared" si="12"/>
        <v>96.531734645215948</v>
      </c>
      <c r="F205" s="54">
        <f>F139+F141+F143+F145+F149+F158+F165+F167+F170+F177+F184+F189+F194+F197</f>
        <v>924070.39999999991</v>
      </c>
      <c r="G205" s="61">
        <f t="shared" si="11"/>
        <v>103.13095192747221</v>
      </c>
    </row>
    <row r="206" spans="1:7" s="12" customFormat="1" ht="12" outlineLevel="3" x14ac:dyDescent="0.2">
      <c r="A206" s="32"/>
      <c r="B206" s="8" t="s">
        <v>205</v>
      </c>
      <c r="C206" s="57">
        <v>-42185.3</v>
      </c>
      <c r="D206" s="57">
        <f>D135-D204</f>
        <v>-21173.800000000047</v>
      </c>
      <c r="E206" s="35"/>
      <c r="F206" s="65">
        <f>F135-F204</f>
        <v>-12248.600000000326</v>
      </c>
      <c r="G206" s="65">
        <f t="shared" si="11"/>
        <v>172.86710317913463</v>
      </c>
    </row>
    <row r="207" spans="1:7" ht="12" x14ac:dyDescent="0.2">
      <c r="C207" s="37"/>
      <c r="D207" s="37"/>
      <c r="F207" s="46"/>
    </row>
    <row r="208" spans="1:7" ht="12" x14ac:dyDescent="0.2">
      <c r="B208" s="5" t="s">
        <v>301</v>
      </c>
      <c r="C208" s="37"/>
      <c r="D208" s="69" t="s">
        <v>302</v>
      </c>
      <c r="E208" s="69"/>
      <c r="F208" s="70"/>
      <c r="G208" s="70"/>
    </row>
  </sheetData>
  <customSheetViews>
    <customSheetView guid="{40AF8D35-BE0F-4075-942A-A459537355E7}" scale="89" showPageBreaks="1" showGridLines="0" fitToPage="1" hiddenRows="1" hiddenColumns="1" topLeftCell="B1">
      <pane ySplit="5" topLeftCell="A6" activePane="bottomLeft" state="frozen"/>
      <selection pane="bottomLeft" activeCell="H134" sqref="H134"/>
      <pageMargins left="0.74803149606299213" right="0.19685039370078741" top="0.19685039370078741" bottom="0.19685039370078741" header="0.51181102362204722" footer="0.51181102362204722"/>
      <pageSetup paperSize="9" scale="82" fitToHeight="6" orientation="portrait" r:id="rId1"/>
      <headerFooter alignWithMargins="0"/>
    </customSheetView>
    <customSheetView guid="{88127E63-12D7-4F66-B662-AB9F1540D418}" scale="89" showPageBreaks="1" showGridLines="0" fitToPage="1" hiddenRows="1">
      <pane ySplit="5" topLeftCell="A84" activePane="bottomLeft" state="frozen"/>
      <selection pane="bottomLeft" activeCell="E85" sqref="E85"/>
      <pageMargins left="0.35433070866141736" right="0.19685039370078741" top="0.19685039370078741" bottom="0.19685039370078741" header="0.51181102362204722" footer="0.51181102362204722"/>
      <pageSetup paperSize="9" scale="76" fitToHeight="6" orientation="portrait" r:id="rId2"/>
      <headerFooter alignWithMargins="0"/>
    </customSheetView>
    <customSheetView guid="{BF505269-B908-40DB-A66E-94DF9FB9B769}" scale="89" showGridLines="0" fitToPage="1" hiddenRows="1">
      <pane ySplit="5" topLeftCell="A132" activePane="bottomLeft" state="frozen"/>
      <selection pane="bottomLeft" activeCell="D140" sqref="D140:E140"/>
      <pageMargins left="0.35433070866141736" right="0.19685039370078741" top="0.19685039370078741" bottom="0.19685039370078741" header="0.51181102362204722" footer="0.51181102362204722"/>
      <pageSetup paperSize="9" scale="87" fitToHeight="6" orientation="portrait" r:id="rId3"/>
      <headerFooter alignWithMargins="0"/>
    </customSheetView>
    <customSheetView guid="{3BC8A2A8-E6DA-4580-831A-3F6F11ADCEF2}" scale="89" showPageBreaks="1" showGridLines="0" fitToPage="1" hiddenRows="1">
      <pane ySplit="5" topLeftCell="A6" activePane="bottomLeft" state="frozen"/>
      <selection pane="bottomLeft" activeCell="B3" sqref="B3:G3"/>
      <pageMargins left="0.35433070866141736" right="0.19685039370078741" top="0.19685039370078741" bottom="0.19685039370078741" header="0.51181102362204722" footer="0.51181102362204722"/>
      <pageSetup paperSize="9" scale="75" fitToHeight="6" orientation="portrait" r:id="rId4"/>
      <headerFooter alignWithMargins="0"/>
    </customSheetView>
  </customSheetViews>
  <mergeCells count="4">
    <mergeCell ref="D208:E208"/>
    <mergeCell ref="F208:G208"/>
    <mergeCell ref="A2:G2"/>
    <mergeCell ref="B3:G3"/>
  </mergeCells>
  <pageMargins left="0.74803149606299213" right="0.19685039370078741" top="0.19685039370078741" bottom="0.19685039370078741" header="0.51181102362204722" footer="0.51181102362204722"/>
  <pageSetup paperSize="9" scale="82" fitToHeight="6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5:D34"/>
  <sheetViews>
    <sheetView workbookViewId="0">
      <selection activeCell="C13" sqref="C13:E36"/>
    </sheetView>
  </sheetViews>
  <sheetFormatPr defaultRowHeight="12.75" x14ac:dyDescent="0.2"/>
  <cols>
    <col min="3" max="3" width="13.85546875" bestFit="1" customWidth="1"/>
    <col min="4" max="4" width="15.42578125" customWidth="1"/>
  </cols>
  <sheetData>
    <row r="15" spans="3:4" x14ac:dyDescent="0.2">
      <c r="C15" s="2"/>
      <c r="D15" s="2"/>
    </row>
    <row r="16" spans="3:4" x14ac:dyDescent="0.2">
      <c r="C16" s="1"/>
      <c r="D16" s="1"/>
    </row>
    <row r="17" spans="3:4" x14ac:dyDescent="0.2">
      <c r="C17" s="1"/>
      <c r="D17" s="1"/>
    </row>
    <row r="18" spans="3:4" x14ac:dyDescent="0.2">
      <c r="C18" s="1"/>
      <c r="D18" s="1"/>
    </row>
    <row r="19" spans="3:4" x14ac:dyDescent="0.2">
      <c r="C19" s="1"/>
      <c r="D19" s="1"/>
    </row>
    <row r="20" spans="3:4" x14ac:dyDescent="0.2">
      <c r="C20" s="3"/>
      <c r="D20" s="3"/>
    </row>
    <row r="21" spans="3:4" x14ac:dyDescent="0.2">
      <c r="C21" s="1"/>
      <c r="D21" s="1"/>
    </row>
    <row r="22" spans="3:4" x14ac:dyDescent="0.2">
      <c r="C22" s="1"/>
      <c r="D22" s="1"/>
    </row>
    <row r="23" spans="3:4" x14ac:dyDescent="0.2">
      <c r="C23" s="1"/>
      <c r="D23" s="1"/>
    </row>
    <row r="24" spans="3:4" x14ac:dyDescent="0.2">
      <c r="C24" s="1"/>
      <c r="D24" s="1"/>
    </row>
    <row r="25" spans="3:4" x14ac:dyDescent="0.2">
      <c r="C25" s="1"/>
      <c r="D25" s="1"/>
    </row>
    <row r="26" spans="3:4" x14ac:dyDescent="0.2">
      <c r="C26" s="1"/>
      <c r="D26" s="1"/>
    </row>
    <row r="27" spans="3:4" x14ac:dyDescent="0.2">
      <c r="C27" s="1"/>
      <c r="D27" s="1"/>
    </row>
    <row r="28" spans="3:4" x14ac:dyDescent="0.2">
      <c r="D28" s="1"/>
    </row>
    <row r="29" spans="3:4" x14ac:dyDescent="0.2">
      <c r="C29" s="1"/>
      <c r="D29" s="1"/>
    </row>
    <row r="30" spans="3:4" x14ac:dyDescent="0.2">
      <c r="D30" s="1"/>
    </row>
    <row r="31" spans="3:4" x14ac:dyDescent="0.2">
      <c r="D31" s="1"/>
    </row>
    <row r="32" spans="3:4" x14ac:dyDescent="0.2">
      <c r="D32" s="1"/>
    </row>
    <row r="33" spans="4:4" x14ac:dyDescent="0.2">
      <c r="D33" s="1"/>
    </row>
    <row r="34" spans="4:4" x14ac:dyDescent="0.2">
      <c r="D34" s="1"/>
    </row>
  </sheetData>
  <customSheetViews>
    <customSheetView guid="{40AF8D35-BE0F-4075-942A-A459537355E7}">
      <selection activeCell="C13" sqref="C13:E36"/>
      <pageMargins left="0.7" right="0.7" top="0.75" bottom="0.75" header="0.3" footer="0.3"/>
    </customSheetView>
    <customSheetView guid="{88127E63-12D7-4F66-B662-AB9F1540D418}">
      <selection activeCell="D28" sqref="D28"/>
      <pageMargins left="0.7" right="0.7" top="0.75" bottom="0.75" header="0.3" footer="0.3"/>
    </customSheetView>
    <customSheetView guid="{BF505269-B908-40DB-A66E-94DF9FB9B769}">
      <selection activeCell="D28" sqref="D28"/>
      <pageMargins left="0.7" right="0.7" top="0.75" bottom="0.75" header="0.3" footer="0.3"/>
    </customSheetView>
    <customSheetView guid="{3BC8A2A8-E6DA-4580-831A-3F6F11ADCEF2}">
      <selection activeCell="D28" sqref="D28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ДЧБ</vt:lpstr>
      <vt:lpstr>Лист1</vt:lpstr>
      <vt:lpstr>ДЧБ!Заголовки_для_печати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 С. Ковалева</cp:lastModifiedBy>
  <cp:lastPrinted>2018-02-21T12:54:21Z</cp:lastPrinted>
  <dcterms:created xsi:type="dcterms:W3CDTF">2002-03-11T10:22:12Z</dcterms:created>
  <dcterms:modified xsi:type="dcterms:W3CDTF">2018-02-21T12:55:37Z</dcterms:modified>
</cp:coreProperties>
</file>